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35" yWindow="1845" windowWidth="7080" windowHeight="12225" activeTab="4"/>
  </bookViews>
  <sheets>
    <sheet name="Årsregnskab 2019" sheetId="1" r:id="rId1"/>
    <sheet name="Saldobalance 2019" sheetId="3" r:id="rId2"/>
    <sheet name="2022-1" sheetId="4" r:id="rId3"/>
    <sheet name="2022" sheetId="5" r:id="rId4"/>
    <sheet name="2023" sheetId="6" r:id="rId5"/>
  </sheets>
  <calcPr calcId="145621"/>
</workbook>
</file>

<file path=xl/calcChain.xml><?xml version="1.0" encoding="utf-8"?>
<calcChain xmlns="http://schemas.openxmlformats.org/spreadsheetml/2006/main">
  <c r="B18" i="6" l="1"/>
  <c r="B5" i="6" l="1"/>
  <c r="B23" i="6" s="1"/>
  <c r="E6" i="4" l="1"/>
  <c r="F6" i="4"/>
  <c r="G6" i="4"/>
  <c r="E20" i="4"/>
  <c r="F20" i="4"/>
  <c r="G20" i="4"/>
  <c r="E22" i="4"/>
  <c r="F22" i="4"/>
  <c r="G22" i="4"/>
  <c r="E26" i="4"/>
  <c r="F26" i="4"/>
  <c r="F30" i="4"/>
  <c r="G30" i="4"/>
  <c r="E31" i="4"/>
  <c r="F31" i="4"/>
  <c r="G31" i="4"/>
  <c r="E34" i="4"/>
  <c r="F34" i="4"/>
  <c r="G34" i="4"/>
  <c r="D6" i="4"/>
  <c r="D20" i="4"/>
  <c r="D22" i="4" s="1"/>
  <c r="D31" i="4"/>
  <c r="D34" i="4"/>
  <c r="C21" i="5" l="1"/>
  <c r="B31" i="4"/>
  <c r="C5" i="5"/>
  <c r="C31" i="4"/>
  <c r="C20" i="4" l="1"/>
  <c r="C22" i="4" s="1"/>
  <c r="B28" i="3" l="1"/>
  <c r="B31" i="3" s="1"/>
  <c r="C23" i="3"/>
  <c r="B23" i="3"/>
  <c r="D17" i="3"/>
  <c r="C17" i="3"/>
  <c r="B17" i="3"/>
  <c r="D6" i="3"/>
  <c r="C6" i="3"/>
  <c r="C19" i="3" s="1"/>
  <c r="C27" i="3" s="1"/>
  <c r="C28" i="3" s="1"/>
  <c r="C31" i="3" s="1"/>
  <c r="B6" i="3"/>
  <c r="S3" i="1"/>
  <c r="S5" i="1" s="1"/>
  <c r="S9" i="1" s="1"/>
  <c r="S13" i="1" s="1"/>
  <c r="S14" i="1" s="1"/>
  <c r="D48" i="1"/>
  <c r="D51" i="1" s="1"/>
  <c r="G37" i="1"/>
  <c r="G26" i="1"/>
  <c r="D43" i="1"/>
  <c r="D37" i="1"/>
  <c r="P17" i="1"/>
  <c r="D26" i="1"/>
  <c r="I17" i="1"/>
  <c r="H17" i="1"/>
  <c r="D19" i="3" l="1"/>
  <c r="D27" i="3" s="1"/>
  <c r="D28" i="3" s="1"/>
  <c r="D31" i="3" s="1"/>
  <c r="B19" i="3"/>
  <c r="D39" i="1"/>
  <c r="G39" i="1"/>
  <c r="G47" i="1" s="1"/>
  <c r="G48" i="1" s="1"/>
  <c r="G51" i="1" s="1"/>
  <c r="P25" i="1" l="1"/>
  <c r="P27" i="1" s="1"/>
  <c r="P29" i="1" s="1"/>
  <c r="M17" i="1"/>
  <c r="R17" i="1"/>
  <c r="E43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K17" i="1" l="1"/>
  <c r="G17" i="1" l="1"/>
  <c r="O17" i="1"/>
  <c r="L17" i="1"/>
  <c r="J17" i="1"/>
  <c r="N17" i="1"/>
  <c r="E26" i="1" l="1"/>
  <c r="E37" i="1" l="1"/>
  <c r="E39" i="1" s="1"/>
  <c r="E47" i="1" s="1"/>
  <c r="E48" i="1" s="1"/>
  <c r="E51" i="1" s="1"/>
</calcChain>
</file>

<file path=xl/sharedStrings.xml><?xml version="1.0" encoding="utf-8"?>
<sst xmlns="http://schemas.openxmlformats.org/spreadsheetml/2006/main" count="180" uniqueCount="98">
  <si>
    <t>Dato</t>
  </si>
  <si>
    <t>Tekst</t>
  </si>
  <si>
    <t>Beløb</t>
  </si>
  <si>
    <t>Saldo</t>
  </si>
  <si>
    <t>Gaver</t>
  </si>
  <si>
    <t>Foredrag</t>
  </si>
  <si>
    <t>Kontingent</t>
  </si>
  <si>
    <t>Hjemmeside</t>
  </si>
  <si>
    <t>Ture</t>
  </si>
  <si>
    <t>Indtægter</t>
  </si>
  <si>
    <t>Udgifter</t>
  </si>
  <si>
    <t>Aktiver</t>
  </si>
  <si>
    <t>Passiver</t>
  </si>
  <si>
    <t>Egenkapital primo</t>
  </si>
  <si>
    <t>Årets resultat</t>
  </si>
  <si>
    <t>Egenkapital ultimo</t>
  </si>
  <si>
    <t>Indtægter i alt</t>
  </si>
  <si>
    <t>Kaffe/te/gløgg/kage</t>
  </si>
  <si>
    <t>Udgifter i alt</t>
  </si>
  <si>
    <t>Resultat</t>
  </si>
  <si>
    <t>Bank</t>
  </si>
  <si>
    <t>Aktiver i alt</t>
  </si>
  <si>
    <t>Passiver i alt</t>
  </si>
  <si>
    <t>Bilag</t>
  </si>
  <si>
    <t>Gebyrer</t>
  </si>
  <si>
    <t>Årsregnskab Foto for Sjov</t>
  </si>
  <si>
    <t>01.01.2019</t>
  </si>
  <si>
    <t>Tilgodehavende</t>
  </si>
  <si>
    <t>Overført til Kresten</t>
  </si>
  <si>
    <t>02.09.2019</t>
  </si>
  <si>
    <t>Kortgebyr</t>
  </si>
  <si>
    <t>17.09.2019</t>
  </si>
  <si>
    <t>Kresten ac retur</t>
  </si>
  <si>
    <t>29.10.2019</t>
  </si>
  <si>
    <t>Kontingent 8x250 kr og 1x125 kr</t>
  </si>
  <si>
    <t>25.09.2019</t>
  </si>
  <si>
    <t>Gavekort Anette</t>
  </si>
  <si>
    <t>31.12.2019</t>
  </si>
  <si>
    <t>Renter 30/9 og 31/12</t>
  </si>
  <si>
    <t>Kresten får</t>
  </si>
  <si>
    <t>tilbagebetaler</t>
  </si>
  <si>
    <t>Kresten skylder klubben</t>
  </si>
  <si>
    <t>18.10.2019</t>
  </si>
  <si>
    <t>Kresten indbetaler</t>
  </si>
  <si>
    <t>02.12.2019</t>
  </si>
  <si>
    <t>Udlæg Kresten</t>
  </si>
  <si>
    <t>Print billeder</t>
  </si>
  <si>
    <t>Kaffe, te, jul o.a.</t>
  </si>
  <si>
    <t>05.12.2019</t>
  </si>
  <si>
    <t>Indbetaling Print af billeder</t>
  </si>
  <si>
    <t>Betaling for rammer</t>
  </si>
  <si>
    <t>Rammer</t>
  </si>
  <si>
    <t>Betaling print</t>
  </si>
  <si>
    <t>Kresten kontingent</t>
  </si>
  <si>
    <t>Betaling print af billeder</t>
  </si>
  <si>
    <t>Salg af rammer</t>
  </si>
  <si>
    <t xml:space="preserve">Gaver </t>
  </si>
  <si>
    <t>Print af billeder</t>
  </si>
  <si>
    <t>Renter</t>
  </si>
  <si>
    <t>Gebyrer betalingskort</t>
  </si>
  <si>
    <t>Renter bank</t>
  </si>
  <si>
    <t>Regnskabet godkendt 8/2 2020</t>
  </si>
  <si>
    <t>Revisor</t>
  </si>
  <si>
    <t>Klubben skylder Kresten</t>
  </si>
  <si>
    <t>Gæld</t>
  </si>
  <si>
    <t>Kresten mangler at betale</t>
  </si>
  <si>
    <t>Kresten mangler at betale kontingent</t>
  </si>
  <si>
    <t>skylder Kresten</t>
  </si>
  <si>
    <t>Klubben</t>
  </si>
  <si>
    <t>Årsmøde</t>
  </si>
  <si>
    <t>Bilag 1</t>
  </si>
  <si>
    <t>Bilag 2</t>
  </si>
  <si>
    <t>Bilag 3</t>
  </si>
  <si>
    <t>Bilag 4</t>
  </si>
  <si>
    <t>Bilag 5</t>
  </si>
  <si>
    <t>Bilag 6</t>
  </si>
  <si>
    <t>Bilag 7</t>
  </si>
  <si>
    <t>Bilag 8</t>
  </si>
  <si>
    <t>Box gebyr</t>
  </si>
  <si>
    <t>Årsregnskab 2022</t>
  </si>
  <si>
    <t>bank 1/1-2022</t>
  </si>
  <si>
    <t>Boxgebyr</t>
  </si>
  <si>
    <t>Indtægter i alt + bank</t>
  </si>
  <si>
    <t>Resultat 31/12-2022</t>
  </si>
  <si>
    <t>bank 1/1-2023</t>
  </si>
  <si>
    <t>Resultat 31/12-2023</t>
  </si>
  <si>
    <t>boxgebyr</t>
  </si>
  <si>
    <t xml:space="preserve">Indtægter i alt </t>
  </si>
  <si>
    <t>Fastelavnsboller</t>
  </si>
  <si>
    <t>Tilmelding til fælles Fynske</t>
  </si>
  <si>
    <t>50 stk passepartout</t>
  </si>
  <si>
    <t>Pålæg til GF</t>
  </si>
  <si>
    <t>Juleafslutning Gløgg og æbleskiver</t>
  </si>
  <si>
    <t>One com</t>
  </si>
  <si>
    <t>Kaffe + vin (Poul - fælles fynske</t>
  </si>
  <si>
    <t>Kaffe + vin og chokolade til foredrag</t>
  </si>
  <si>
    <t>Årsregnskab 2023</t>
  </si>
  <si>
    <t>Beholning + kontingent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</si>
</sst>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6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11" xfId="0" applyFont="1" applyBorder="1"/>
    <xf numFmtId="0" fontId="0" fillId="0" borderId="0" xfId="0" applyBorder="1"/>
    <xf numFmtId="43" fontId="0" fillId="0" borderId="0" xfId="1" applyFont="1" applyBorder="1"/>
    <xf numFmtId="0" fontId="0" fillId="0" borderId="12" xfId="0" applyBorder="1"/>
    <xf numFmtId="14" fontId="0" fillId="0" borderId="10" xfId="0" applyNumberFormat="1" applyBorder="1"/>
    <xf numFmtId="4" fontId="0" fillId="0" borderId="10" xfId="0" applyNumberFormat="1" applyBorder="1"/>
    <xf numFmtId="4" fontId="0" fillId="0" borderId="10" xfId="0" quotePrefix="1" applyNumberFormat="1" applyBorder="1" applyAlignment="1">
      <alignment horizontal="right"/>
    </xf>
    <xf numFmtId="0" fontId="0" fillId="0" borderId="14" xfId="0" applyBorder="1"/>
    <xf numFmtId="0" fontId="16" fillId="0" borderId="15" xfId="0" applyFont="1" applyBorder="1"/>
    <xf numFmtId="0" fontId="0" fillId="0" borderId="15" xfId="0" applyBorder="1"/>
    <xf numFmtId="43" fontId="0" fillId="0" borderId="16" xfId="1" applyFont="1" applyBorder="1"/>
    <xf numFmtId="0" fontId="16" fillId="0" borderId="17" xfId="0" applyFont="1" applyBorder="1"/>
    <xf numFmtId="43" fontId="16" fillId="0" borderId="18" xfId="1" applyFont="1" applyBorder="1"/>
    <xf numFmtId="0" fontId="0" fillId="0" borderId="19" xfId="0" applyBorder="1"/>
    <xf numFmtId="43" fontId="0" fillId="0" borderId="20" xfId="1" applyFont="1" applyBorder="1"/>
    <xf numFmtId="43" fontId="16" fillId="0" borderId="16" xfId="1" applyFont="1" applyBorder="1"/>
    <xf numFmtId="0" fontId="16" fillId="0" borderId="21" xfId="0" applyFont="1" applyBorder="1"/>
    <xf numFmtId="43" fontId="16" fillId="0" borderId="22" xfId="1" applyFont="1" applyBorder="1"/>
    <xf numFmtId="1" fontId="16" fillId="0" borderId="16" xfId="1" applyNumberFormat="1" applyFont="1" applyBorder="1" applyAlignment="1">
      <alignment horizontal="center"/>
    </xf>
    <xf numFmtId="0" fontId="0" fillId="0" borderId="21" xfId="0" applyBorder="1"/>
    <xf numFmtId="43" fontId="0" fillId="0" borderId="22" xfId="1" applyFont="1" applyBorder="1"/>
    <xf numFmtId="0" fontId="0" fillId="0" borderId="17" xfId="0" applyBorder="1"/>
    <xf numFmtId="43" fontId="0" fillId="0" borderId="18" xfId="1" applyFont="1" applyBorder="1"/>
    <xf numFmtId="0" fontId="0" fillId="0" borderId="18" xfId="0" applyBorder="1"/>
    <xf numFmtId="43" fontId="0" fillId="0" borderId="23" xfId="1" applyFont="1" applyBorder="1"/>
    <xf numFmtId="43" fontId="16" fillId="0" borderId="24" xfId="1" applyFont="1" applyBorder="1"/>
    <xf numFmtId="43" fontId="0" fillId="0" borderId="25" xfId="1" applyFont="1" applyBorder="1"/>
    <xf numFmtId="43" fontId="16" fillId="0" borderId="26" xfId="1" applyFont="1" applyBorder="1"/>
    <xf numFmtId="1" fontId="16" fillId="0" borderId="23" xfId="1" applyNumberFormat="1" applyFont="1" applyBorder="1" applyAlignment="1">
      <alignment horizontal="center"/>
    </xf>
    <xf numFmtId="43" fontId="0" fillId="0" borderId="26" xfId="1" applyFont="1" applyBorder="1"/>
    <xf numFmtId="43" fontId="0" fillId="0" borderId="24" xfId="1" applyFont="1" applyBorder="1"/>
    <xf numFmtId="43" fontId="0" fillId="0" borderId="2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5" xfId="0" applyFont="1" applyBorder="1"/>
    <xf numFmtId="0" fontId="16" fillId="0" borderId="29" xfId="0" applyFont="1" applyBorder="1"/>
    <xf numFmtId="0" fontId="16" fillId="0" borderId="31" xfId="0" applyFont="1" applyBorder="1"/>
    <xf numFmtId="0" fontId="16" fillId="0" borderId="32" xfId="0" applyFont="1" applyBorder="1"/>
    <xf numFmtId="0" fontId="16" fillId="0" borderId="13" xfId="0" applyFont="1" applyBorder="1"/>
    <xf numFmtId="0" fontId="16" fillId="0" borderId="33" xfId="0" applyFont="1" applyBorder="1"/>
    <xf numFmtId="0" fontId="0" fillId="0" borderId="31" xfId="0" applyBorder="1"/>
    <xf numFmtId="43" fontId="0" fillId="0" borderId="32" xfId="1" applyFont="1" applyBorder="1"/>
    <xf numFmtId="43" fontId="0" fillId="0" borderId="13" xfId="1" applyFont="1" applyBorder="1"/>
    <xf numFmtId="0" fontId="0" fillId="0" borderId="29" xfId="0" applyBorder="1"/>
    <xf numFmtId="4" fontId="0" fillId="0" borderId="10" xfId="1" applyNumberFormat="1" applyFont="1" applyBorder="1"/>
    <xf numFmtId="4" fontId="0" fillId="0" borderId="0" xfId="0" applyNumberFormat="1"/>
    <xf numFmtId="4" fontId="16" fillId="0" borderId="11" xfId="0" applyNumberFormat="1" applyFont="1" applyBorder="1"/>
    <xf numFmtId="4" fontId="16" fillId="0" borderId="11" xfId="1" applyNumberFormat="1" applyFont="1" applyBorder="1"/>
    <xf numFmtId="4" fontId="0" fillId="0" borderId="12" xfId="0" applyNumberFormat="1" applyBorder="1"/>
    <xf numFmtId="43" fontId="0" fillId="0" borderId="0" xfId="1" applyFont="1"/>
    <xf numFmtId="0" fontId="16" fillId="0" borderId="0" xfId="0" applyFont="1" applyBorder="1"/>
    <xf numFmtId="43" fontId="16" fillId="0" borderId="0" xfId="1" applyFont="1" applyBorder="1"/>
    <xf numFmtId="1" fontId="16" fillId="0" borderId="0" xfId="1" applyNumberFormat="1" applyFont="1" applyBorder="1" applyAlignment="1">
      <alignment horizontal="center"/>
    </xf>
    <xf numFmtId="0" fontId="0" fillId="0" borderId="28" xfId="0" applyBorder="1"/>
    <xf numFmtId="0" fontId="16" fillId="0" borderId="10" xfId="0" applyFont="1" applyFill="1" applyBorder="1"/>
    <xf numFmtId="43" fontId="0" fillId="0" borderId="0" xfId="0" applyNumberFormat="1" applyBorder="1"/>
    <xf numFmtId="0" fontId="0" fillId="0" borderId="0" xfId="0" applyAlignment="1">
      <alignment wrapText="1"/>
    </xf>
    <xf numFmtId="4" fontId="0" fillId="0" borderId="27" xfId="0" applyNumberFormat="1" applyBorder="1"/>
    <xf numFmtId="4" fontId="0" fillId="0" borderId="27" xfId="0" applyNumberFormat="1" applyFill="1" applyBorder="1"/>
    <xf numFmtId="4" fontId="16" fillId="0" borderId="28" xfId="0" applyNumberFormat="1" applyFont="1" applyBorder="1"/>
    <xf numFmtId="4" fontId="0" fillId="0" borderId="29" xfId="0" applyNumberFormat="1" applyBorder="1"/>
    <xf numFmtId="4" fontId="16" fillId="0" borderId="27" xfId="0" applyNumberFormat="1" applyFont="1" applyBorder="1"/>
    <xf numFmtId="4" fontId="0" fillId="0" borderId="29" xfId="0" applyNumberFormat="1" applyFill="1" applyBorder="1"/>
    <xf numFmtId="4" fontId="16" fillId="0" borderId="30" xfId="0" applyNumberFormat="1" applyFont="1" applyBorder="1"/>
    <xf numFmtId="4" fontId="0" fillId="0" borderId="30" xfId="0" applyNumberFormat="1" applyBorder="1"/>
    <xf numFmtId="4" fontId="0" fillId="0" borderId="33" xfId="0" applyNumberFormat="1" applyBorder="1"/>
    <xf numFmtId="4" fontId="0" fillId="0" borderId="28" xfId="0" applyNumberFormat="1" applyBorder="1"/>
    <xf numFmtId="0" fontId="18" fillId="0" borderId="31" xfId="0" applyFont="1" applyBorder="1"/>
    <xf numFmtId="0" fontId="18" fillId="0" borderId="33" xfId="0" applyFont="1" applyBorder="1"/>
    <xf numFmtId="0" fontId="18" fillId="0" borderId="32" xfId="0" applyFont="1" applyBorder="1"/>
    <xf numFmtId="0" fontId="18" fillId="0" borderId="13" xfId="0" applyFont="1" applyBorder="1"/>
    <xf numFmtId="0" fontId="19" fillId="0" borderId="0" xfId="0" applyFont="1"/>
    <xf numFmtId="0" fontId="18" fillId="0" borderId="19" xfId="0" applyFont="1" applyBorder="1"/>
    <xf numFmtId="0" fontId="18" fillId="0" borderId="29" xfId="0" applyFont="1" applyBorder="1"/>
    <xf numFmtId="0" fontId="18" fillId="0" borderId="20" xfId="0" applyFont="1" applyBorder="1"/>
    <xf numFmtId="0" fontId="18" fillId="0" borderId="25" xfId="0" applyFont="1" applyBorder="1"/>
    <xf numFmtId="0" fontId="19" fillId="0" borderId="15" xfId="0" applyFont="1" applyBorder="1"/>
    <xf numFmtId="4" fontId="19" fillId="0" borderId="27" xfId="0" applyNumberFormat="1" applyFont="1" applyBorder="1"/>
    <xf numFmtId="43" fontId="19" fillId="0" borderId="16" xfId="1" applyFont="1" applyBorder="1"/>
    <xf numFmtId="43" fontId="19" fillId="0" borderId="23" xfId="1" applyFont="1" applyBorder="1"/>
    <xf numFmtId="4" fontId="19" fillId="0" borderId="27" xfId="0" applyNumberFormat="1" applyFont="1" applyFill="1" applyBorder="1"/>
    <xf numFmtId="0" fontId="18" fillId="0" borderId="17" xfId="0" applyFont="1" applyBorder="1"/>
    <xf numFmtId="4" fontId="18" fillId="0" borderId="28" xfId="0" applyNumberFormat="1" applyFont="1" applyBorder="1"/>
    <xf numFmtId="43" fontId="18" fillId="0" borderId="18" xfId="1" applyFont="1" applyBorder="1"/>
    <xf numFmtId="43" fontId="18" fillId="0" borderId="24" xfId="1" applyFont="1" applyBorder="1"/>
    <xf numFmtId="0" fontId="19" fillId="0" borderId="19" xfId="0" applyFont="1" applyBorder="1"/>
    <xf numFmtId="4" fontId="19" fillId="0" borderId="29" xfId="0" applyNumberFormat="1" applyFont="1" applyBorder="1"/>
    <xf numFmtId="43" fontId="19" fillId="0" borderId="20" xfId="1" applyFont="1" applyBorder="1"/>
    <xf numFmtId="43" fontId="19" fillId="0" borderId="25" xfId="1" applyFont="1" applyBorder="1"/>
    <xf numFmtId="0" fontId="18" fillId="0" borderId="15" xfId="0" applyFont="1" applyBorder="1"/>
    <xf numFmtId="4" fontId="18" fillId="0" borderId="27" xfId="0" applyNumberFormat="1" applyFont="1" applyBorder="1"/>
    <xf numFmtId="43" fontId="18" fillId="0" borderId="16" xfId="1" applyFont="1" applyBorder="1"/>
    <xf numFmtId="4" fontId="19" fillId="0" borderId="29" xfId="0" applyNumberFormat="1" applyFont="1" applyFill="1" applyBorder="1"/>
    <xf numFmtId="0" fontId="18" fillId="0" borderId="21" xfId="0" applyFont="1" applyBorder="1"/>
    <xf numFmtId="4" fontId="18" fillId="0" borderId="30" xfId="0" applyNumberFormat="1" applyFont="1" applyBorder="1"/>
    <xf numFmtId="43" fontId="18" fillId="0" borderId="22" xfId="1" applyFont="1" applyBorder="1"/>
    <xf numFmtId="43" fontId="18" fillId="0" borderId="26" xfId="1" applyFont="1" applyBorder="1"/>
    <xf numFmtId="1" fontId="18" fillId="0" borderId="16" xfId="1" applyNumberFormat="1" applyFont="1" applyBorder="1" applyAlignment="1">
      <alignment horizontal="center"/>
    </xf>
    <xf numFmtId="1" fontId="18" fillId="0" borderId="23" xfId="1" applyNumberFormat="1" applyFont="1" applyBorder="1" applyAlignment="1">
      <alignment horizontal="center"/>
    </xf>
    <xf numFmtId="0" fontId="19" fillId="0" borderId="21" xfId="0" applyFont="1" applyBorder="1"/>
    <xf numFmtId="4" fontId="19" fillId="0" borderId="30" xfId="0" applyNumberFormat="1" applyFont="1" applyBorder="1"/>
    <xf numFmtId="43" fontId="19" fillId="0" borderId="22" xfId="1" applyFont="1" applyBorder="1"/>
    <xf numFmtId="43" fontId="19" fillId="0" borderId="26" xfId="1" applyFont="1" applyBorder="1"/>
    <xf numFmtId="0" fontId="19" fillId="0" borderId="31" xfId="0" applyFont="1" applyBorder="1"/>
    <xf numFmtId="4" fontId="19" fillId="0" borderId="33" xfId="0" applyNumberFormat="1" applyFont="1" applyBorder="1"/>
    <xf numFmtId="43" fontId="19" fillId="0" borderId="32" xfId="1" applyFont="1" applyBorder="1"/>
    <xf numFmtId="43" fontId="19" fillId="0" borderId="13" xfId="1" applyFont="1" applyBorder="1"/>
    <xf numFmtId="0" fontId="19" fillId="0" borderId="17" xfId="0" applyFont="1" applyBorder="1"/>
    <xf numFmtId="4" fontId="19" fillId="0" borderId="28" xfId="0" applyNumberFormat="1" applyFont="1" applyBorder="1"/>
    <xf numFmtId="43" fontId="19" fillId="0" borderId="18" xfId="1" applyFont="1" applyBorder="1"/>
    <xf numFmtId="43" fontId="19" fillId="0" borderId="24" xfId="1" applyFont="1" applyBorder="1"/>
    <xf numFmtId="0" fontId="19" fillId="0" borderId="28" xfId="0" applyFont="1" applyBorder="1"/>
    <xf numFmtId="0" fontId="19" fillId="0" borderId="18" xfId="0" applyFont="1" applyBorder="1"/>
    <xf numFmtId="0" fontId="19" fillId="0" borderId="29" xfId="0" applyFont="1" applyBorder="1"/>
    <xf numFmtId="0" fontId="18" fillId="0" borderId="33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19" fillId="0" borderId="27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9" fillId="0" borderId="29" xfId="0" applyFont="1" applyBorder="1" applyAlignment="1">
      <alignment horizontal="right"/>
    </xf>
    <xf numFmtId="0" fontId="18" fillId="0" borderId="27" xfId="0" applyFont="1" applyBorder="1" applyAlignment="1">
      <alignment horizontal="right"/>
    </xf>
    <xf numFmtId="0" fontId="19" fillId="0" borderId="30" xfId="0" applyFont="1" applyBorder="1" applyAlignment="1">
      <alignment horizontal="right"/>
    </xf>
    <xf numFmtId="0" fontId="19" fillId="0" borderId="33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" fontId="18" fillId="0" borderId="30" xfId="0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27" xfId="0" applyFont="1" applyBorder="1"/>
    <xf numFmtId="0" fontId="18" fillId="0" borderId="28" xfId="0" applyFont="1" applyBorder="1"/>
    <xf numFmtId="0" fontId="18" fillId="0" borderId="27" xfId="0" applyFont="1" applyBorder="1"/>
    <xf numFmtId="0" fontId="19" fillId="0" borderId="30" xfId="0" applyFont="1" applyBorder="1"/>
    <xf numFmtId="0" fontId="19" fillId="0" borderId="33" xfId="0" applyFont="1" applyBorder="1"/>
    <xf numFmtId="0" fontId="19" fillId="0" borderId="0" xfId="0" applyFont="1" applyBorder="1"/>
    <xf numFmtId="4" fontId="18" fillId="0" borderId="28" xfId="0" applyNumberFormat="1" applyFont="1" applyBorder="1" applyAlignment="1">
      <alignment horizontal="right"/>
    </xf>
    <xf numFmtId="0" fontId="18" fillId="0" borderId="30" xfId="0" applyFont="1" applyBorder="1"/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 % - Markeringsfarve1" xfId="20" builtinId="30" customBuiltin="1"/>
    <cellStyle name="20 % - Markeringsfarve2" xfId="24" builtinId="34" customBuiltin="1"/>
    <cellStyle name="20 % - Markeringsfarve3" xfId="28" builtinId="38" customBuiltin="1"/>
    <cellStyle name="20 % - Markeringsfarve4" xfId="32" builtinId="42" customBuiltin="1"/>
    <cellStyle name="20 % - Markeringsfarve5" xfId="36" builtinId="46" customBuiltin="1"/>
    <cellStyle name="20 % - Markeringsfarve6" xfId="40" builtinId="50" customBuiltin="1"/>
    <cellStyle name="40 % - Markeringsfarve1" xfId="21" builtinId="31" customBuiltin="1"/>
    <cellStyle name="40 % - Markeringsfarve2" xfId="25" builtinId="35" customBuiltin="1"/>
    <cellStyle name="40 % - Markeringsfarve3" xfId="29" builtinId="39" customBuiltin="1"/>
    <cellStyle name="40 % - Markeringsfarve4" xfId="33" builtinId="43" customBuiltin="1"/>
    <cellStyle name="40 % - Markeringsfarve5" xfId="37" builtinId="47" customBuiltin="1"/>
    <cellStyle name="40 % - Markeringsfarve6" xfId="41" builtinId="51" customBuiltin="1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4" xfId="34" builtinId="44" customBuiltin="1"/>
    <cellStyle name="60 % - Markeringsfarve5" xfId="38" builtinId="48" customBuiltin="1"/>
    <cellStyle name="60 % - Markerings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er celle" xfId="14" builtinId="23" customBuiltin="1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pane ySplit="1" topLeftCell="A21" activePane="bottomLeft" state="frozen"/>
      <selection pane="bottomLeft" activeCell="I29" sqref="I29"/>
    </sheetView>
  </sheetViews>
  <sheetFormatPr defaultRowHeight="15" x14ac:dyDescent="0.25"/>
  <cols>
    <col min="1" max="1" width="5.28515625" bestFit="1" customWidth="1"/>
    <col min="2" max="2" width="10.42578125" bestFit="1" customWidth="1"/>
    <col min="3" max="3" width="29.140625" bestFit="1" customWidth="1"/>
    <col min="4" max="4" width="10.140625" customWidth="1"/>
    <col min="5" max="5" width="11.140625" customWidth="1"/>
    <col min="6" max="6" width="1.5703125" customWidth="1"/>
    <col min="7" max="7" width="10.85546875" bestFit="1" customWidth="1"/>
    <col min="8" max="8" width="10.85546875" customWidth="1"/>
    <col min="9" max="10" width="9.5703125" customWidth="1"/>
    <col min="11" max="11" width="14.28515625" customWidth="1"/>
    <col min="12" max="12" width="9.7109375" bestFit="1" customWidth="1"/>
    <col min="13" max="13" width="9.7109375" customWidth="1"/>
    <col min="14" max="14" width="12.28515625" bestFit="1" customWidth="1"/>
    <col min="15" max="15" width="8.28515625" bestFit="1" customWidth="1"/>
    <col min="16" max="16" width="9.7109375" customWidth="1"/>
    <col min="17" max="17" width="1.28515625" customWidth="1"/>
    <col min="18" max="18" width="15.7109375" customWidth="1"/>
    <col min="19" max="19" width="8.42578125" bestFit="1" customWidth="1"/>
  </cols>
  <sheetData>
    <row r="1" spans="1:19" ht="30" x14ac:dyDescent="0.25">
      <c r="A1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/>
      <c r="G1" s="2" t="s">
        <v>6</v>
      </c>
      <c r="H1" s="3" t="s">
        <v>52</v>
      </c>
      <c r="I1" s="3" t="s">
        <v>51</v>
      </c>
      <c r="J1" s="3" t="s">
        <v>47</v>
      </c>
      <c r="K1" s="2" t="s">
        <v>46</v>
      </c>
      <c r="L1" s="2" t="s">
        <v>8</v>
      </c>
      <c r="M1" s="2" t="s">
        <v>4</v>
      </c>
      <c r="N1" s="2" t="s">
        <v>7</v>
      </c>
      <c r="O1" s="3" t="s">
        <v>24</v>
      </c>
      <c r="P1" s="3" t="s">
        <v>58</v>
      </c>
      <c r="R1" s="58" t="s">
        <v>27</v>
      </c>
    </row>
    <row r="2" spans="1:19" x14ac:dyDescent="0.25">
      <c r="B2" s="8" t="s">
        <v>26</v>
      </c>
      <c r="C2" s="1" t="s">
        <v>3</v>
      </c>
      <c r="D2" s="9"/>
      <c r="E2" s="9">
        <v>3445.95</v>
      </c>
      <c r="F2" s="48"/>
      <c r="G2" s="9"/>
      <c r="H2" s="9"/>
      <c r="I2" s="9"/>
      <c r="J2" s="9"/>
      <c r="K2" s="9"/>
      <c r="L2" s="9"/>
      <c r="M2" s="9"/>
      <c r="N2" s="9"/>
      <c r="O2" s="9"/>
      <c r="P2" s="9"/>
      <c r="Q2" s="49"/>
      <c r="R2" s="9"/>
    </row>
    <row r="3" spans="1:19" x14ac:dyDescent="0.25">
      <c r="A3">
        <v>1</v>
      </c>
      <c r="B3" s="8" t="s">
        <v>26</v>
      </c>
      <c r="C3" s="1" t="s">
        <v>28</v>
      </c>
      <c r="D3" s="9">
        <v>-3445.95</v>
      </c>
      <c r="E3" s="9">
        <f>E2+D3</f>
        <v>0</v>
      </c>
      <c r="F3" s="48"/>
      <c r="G3" s="9"/>
      <c r="H3" s="9"/>
      <c r="I3" s="9"/>
      <c r="J3" s="9"/>
      <c r="K3" s="9"/>
      <c r="L3" s="9"/>
      <c r="M3" s="9"/>
      <c r="N3" s="9"/>
      <c r="O3" s="9"/>
      <c r="P3" s="9"/>
      <c r="Q3" s="49"/>
      <c r="R3" s="9">
        <v>3445.95</v>
      </c>
      <c r="S3" s="49">
        <f>R3</f>
        <v>3445.95</v>
      </c>
    </row>
    <row r="4" spans="1:19" x14ac:dyDescent="0.25">
      <c r="A4">
        <v>2</v>
      </c>
      <c r="B4" s="8" t="s">
        <v>29</v>
      </c>
      <c r="C4" s="1" t="s">
        <v>30</v>
      </c>
      <c r="D4" s="9">
        <v>-200</v>
      </c>
      <c r="E4" s="9">
        <f t="shared" ref="E4:E14" si="0">E3+D4</f>
        <v>-200</v>
      </c>
      <c r="F4" s="48"/>
      <c r="G4" s="9"/>
      <c r="H4" s="9"/>
      <c r="I4" s="9"/>
      <c r="J4" s="9"/>
      <c r="K4" s="9"/>
      <c r="L4" s="9"/>
      <c r="M4" s="9"/>
      <c r="N4" s="9"/>
      <c r="O4" s="9">
        <v>200</v>
      </c>
      <c r="P4" s="9"/>
      <c r="Q4" s="49"/>
      <c r="R4" s="9"/>
    </row>
    <row r="5" spans="1:19" x14ac:dyDescent="0.25">
      <c r="A5">
        <v>3</v>
      </c>
      <c r="B5" s="8" t="s">
        <v>31</v>
      </c>
      <c r="C5" s="1" t="s">
        <v>32</v>
      </c>
      <c r="D5" s="9">
        <v>1000</v>
      </c>
      <c r="E5" s="9">
        <f t="shared" si="0"/>
        <v>800</v>
      </c>
      <c r="F5" s="48"/>
      <c r="G5" s="9"/>
      <c r="H5" s="9"/>
      <c r="I5" s="9"/>
      <c r="J5" s="9"/>
      <c r="K5" s="9"/>
      <c r="L5" s="9"/>
      <c r="M5" s="9"/>
      <c r="N5" s="9"/>
      <c r="O5" s="9"/>
      <c r="P5" s="9"/>
      <c r="Q5" s="49"/>
      <c r="R5" s="9">
        <v>-1000</v>
      </c>
      <c r="S5" s="49">
        <f>S3+R5</f>
        <v>2445.9499999999998</v>
      </c>
    </row>
    <row r="6" spans="1:19" x14ac:dyDescent="0.25">
      <c r="A6">
        <v>4</v>
      </c>
      <c r="B6" s="8" t="s">
        <v>33</v>
      </c>
      <c r="C6" s="1" t="s">
        <v>34</v>
      </c>
      <c r="D6" s="9">
        <v>2125</v>
      </c>
      <c r="E6" s="9">
        <f t="shared" si="0"/>
        <v>2925</v>
      </c>
      <c r="F6" s="48"/>
      <c r="G6" s="9">
        <v>-2125</v>
      </c>
      <c r="H6" s="9"/>
      <c r="I6" s="9"/>
      <c r="J6" s="9"/>
      <c r="K6" s="9"/>
      <c r="L6" s="9"/>
      <c r="M6" s="9"/>
      <c r="N6" s="9"/>
      <c r="O6" s="9"/>
      <c r="P6" s="9"/>
      <c r="Q6" s="49"/>
      <c r="R6" s="9"/>
    </row>
    <row r="7" spans="1:19" x14ac:dyDescent="0.25">
      <c r="A7">
        <v>5</v>
      </c>
      <c r="B7" s="8" t="s">
        <v>35</v>
      </c>
      <c r="C7" s="1" t="s">
        <v>36</v>
      </c>
      <c r="D7" s="9">
        <v>-300</v>
      </c>
      <c r="E7" s="9">
        <f t="shared" si="0"/>
        <v>2625</v>
      </c>
      <c r="F7" s="48"/>
      <c r="G7" s="9"/>
      <c r="H7" s="9"/>
      <c r="I7" s="9"/>
      <c r="J7" s="9"/>
      <c r="K7" s="9"/>
      <c r="L7" s="9"/>
      <c r="M7" s="9">
        <v>300</v>
      </c>
      <c r="N7" s="9"/>
      <c r="O7" s="9"/>
      <c r="P7" s="9"/>
      <c r="Q7" s="49"/>
      <c r="R7" s="1"/>
    </row>
    <row r="8" spans="1:19" x14ac:dyDescent="0.25">
      <c r="A8">
        <v>6</v>
      </c>
      <c r="B8" s="8" t="s">
        <v>37</v>
      </c>
      <c r="C8" s="1" t="s">
        <v>38</v>
      </c>
      <c r="D8" s="9">
        <v>-6.08</v>
      </c>
      <c r="E8" s="9">
        <f t="shared" si="0"/>
        <v>2618.92</v>
      </c>
      <c r="F8" s="48"/>
      <c r="G8" s="9"/>
      <c r="H8" s="9"/>
      <c r="I8" s="9"/>
      <c r="J8" s="9"/>
      <c r="K8" s="9"/>
      <c r="L8" s="9"/>
      <c r="M8" s="9"/>
      <c r="N8" s="9"/>
      <c r="O8" s="9"/>
      <c r="P8" s="9">
        <v>6.08</v>
      </c>
      <c r="Q8" s="49"/>
      <c r="R8" s="9"/>
    </row>
    <row r="9" spans="1:19" x14ac:dyDescent="0.25">
      <c r="A9">
        <v>7</v>
      </c>
      <c r="B9" s="8" t="s">
        <v>42</v>
      </c>
      <c r="C9" s="1" t="s">
        <v>43</v>
      </c>
      <c r="D9" s="9">
        <v>1858</v>
      </c>
      <c r="E9" s="9">
        <f t="shared" si="0"/>
        <v>4476.92</v>
      </c>
      <c r="F9" s="48"/>
      <c r="G9" s="9"/>
      <c r="H9" s="9"/>
      <c r="I9" s="9"/>
      <c r="J9" s="9"/>
      <c r="K9" s="9"/>
      <c r="L9" s="9"/>
      <c r="M9" s="9"/>
      <c r="N9" s="9"/>
      <c r="O9" s="9"/>
      <c r="P9" s="9"/>
      <c r="Q9" s="49"/>
      <c r="R9" s="9">
        <v>-1858</v>
      </c>
      <c r="S9" s="49">
        <f>S5+R9</f>
        <v>587.94999999999982</v>
      </c>
    </row>
    <row r="10" spans="1:19" x14ac:dyDescent="0.25">
      <c r="A10">
        <v>8</v>
      </c>
      <c r="B10" s="8" t="s">
        <v>44</v>
      </c>
      <c r="C10" s="1" t="s">
        <v>45</v>
      </c>
      <c r="D10" s="9">
        <v>-1079.8499999999999</v>
      </c>
      <c r="E10" s="9">
        <f t="shared" si="0"/>
        <v>3397.07</v>
      </c>
      <c r="F10" s="48"/>
      <c r="G10" s="9"/>
      <c r="H10" s="9"/>
      <c r="I10" s="9"/>
      <c r="J10" s="9">
        <v>259.85000000000002</v>
      </c>
      <c r="K10" s="9">
        <v>820</v>
      </c>
      <c r="L10" s="9"/>
      <c r="M10" s="9"/>
      <c r="N10" s="9"/>
      <c r="O10" s="9"/>
      <c r="P10" s="9"/>
      <c r="Q10" s="49"/>
      <c r="R10" s="9"/>
    </row>
    <row r="11" spans="1:19" x14ac:dyDescent="0.25">
      <c r="A11">
        <v>9</v>
      </c>
      <c r="B11" s="8" t="s">
        <v>48</v>
      </c>
      <c r="C11" s="1" t="s">
        <v>49</v>
      </c>
      <c r="D11" s="9">
        <v>264</v>
      </c>
      <c r="E11" s="9">
        <f t="shared" si="0"/>
        <v>3661.07</v>
      </c>
      <c r="F11" s="48"/>
      <c r="G11" s="9"/>
      <c r="H11" s="9">
        <v>-264</v>
      </c>
      <c r="I11" s="9"/>
      <c r="J11" s="9"/>
      <c r="K11" s="9"/>
      <c r="L11" s="9"/>
      <c r="M11" s="9"/>
      <c r="N11" s="9"/>
      <c r="O11" s="9"/>
      <c r="P11" s="9"/>
      <c r="Q11" s="49"/>
      <c r="R11" s="9"/>
    </row>
    <row r="12" spans="1:19" x14ac:dyDescent="0.25">
      <c r="A12">
        <v>10</v>
      </c>
      <c r="B12" s="8" t="s">
        <v>48</v>
      </c>
      <c r="C12" s="1" t="s">
        <v>50</v>
      </c>
      <c r="D12" s="9">
        <v>50</v>
      </c>
      <c r="E12" s="9">
        <f t="shared" si="0"/>
        <v>3711.07</v>
      </c>
      <c r="F12" s="48"/>
      <c r="G12" s="9"/>
      <c r="H12" s="9"/>
      <c r="I12" s="9">
        <v>-50</v>
      </c>
      <c r="J12" s="9"/>
      <c r="K12" s="9"/>
      <c r="L12" s="9"/>
      <c r="M12" s="9"/>
      <c r="N12" s="9"/>
      <c r="O12" s="9"/>
      <c r="P12" s="9"/>
      <c r="Q12" s="49"/>
      <c r="R12" s="9"/>
    </row>
    <row r="13" spans="1:19" x14ac:dyDescent="0.25">
      <c r="A13">
        <v>11</v>
      </c>
      <c r="B13" s="8" t="s">
        <v>37</v>
      </c>
      <c r="C13" s="1" t="s">
        <v>45</v>
      </c>
      <c r="D13" s="9"/>
      <c r="E13" s="9">
        <f t="shared" si="0"/>
        <v>3711.07</v>
      </c>
      <c r="F13" s="48"/>
      <c r="G13" s="9"/>
      <c r="H13" s="9"/>
      <c r="I13" s="9"/>
      <c r="J13" s="9"/>
      <c r="K13" s="9"/>
      <c r="L13" s="9">
        <v>700</v>
      </c>
      <c r="M13" s="9"/>
      <c r="N13" s="9">
        <v>408</v>
      </c>
      <c r="O13" s="9"/>
      <c r="P13" s="9"/>
      <c r="Q13" s="49"/>
      <c r="R13" s="9">
        <v>-1108</v>
      </c>
      <c r="S13" s="49">
        <f>S9+R13</f>
        <v>-520.05000000000018</v>
      </c>
    </row>
    <row r="14" spans="1:19" x14ac:dyDescent="0.25">
      <c r="A14">
        <v>12</v>
      </c>
      <c r="B14" s="8" t="s">
        <v>37</v>
      </c>
      <c r="C14" s="1" t="s">
        <v>53</v>
      </c>
      <c r="D14" s="9"/>
      <c r="E14" s="9">
        <f t="shared" si="0"/>
        <v>3711.07</v>
      </c>
      <c r="F14" s="48"/>
      <c r="G14" s="9">
        <v>-250</v>
      </c>
      <c r="H14" s="9"/>
      <c r="I14" s="9"/>
      <c r="J14" s="9"/>
      <c r="K14" s="9"/>
      <c r="L14" s="9"/>
      <c r="M14" s="9"/>
      <c r="N14" s="9"/>
      <c r="O14" s="9"/>
      <c r="P14" s="9"/>
      <c r="Q14" s="49"/>
      <c r="R14" s="9">
        <v>250</v>
      </c>
      <c r="S14" s="49">
        <f>S13+R14</f>
        <v>-270.05000000000018</v>
      </c>
    </row>
    <row r="15" spans="1:19" x14ac:dyDescent="0.25">
      <c r="A15">
        <v>13</v>
      </c>
      <c r="B15" s="8"/>
      <c r="C15" s="1"/>
      <c r="D15" s="9"/>
      <c r="E15" s="9"/>
      <c r="F15" s="48"/>
      <c r="G15" s="9"/>
      <c r="H15" s="9"/>
      <c r="I15" s="9"/>
      <c r="J15" s="9"/>
      <c r="K15" s="9"/>
      <c r="L15" s="9"/>
      <c r="M15" s="9"/>
      <c r="N15" s="9"/>
      <c r="O15" s="9"/>
      <c r="P15" s="9"/>
      <c r="Q15" s="49"/>
      <c r="R15" s="9"/>
    </row>
    <row r="16" spans="1:19" x14ac:dyDescent="0.25">
      <c r="A16">
        <v>14</v>
      </c>
      <c r="B16" s="8"/>
      <c r="C16" s="1"/>
      <c r="D16" s="10"/>
      <c r="E16" s="9"/>
      <c r="F16" s="48"/>
      <c r="G16" s="9"/>
      <c r="H16" s="9"/>
      <c r="I16" s="9"/>
      <c r="J16" s="9"/>
      <c r="K16" s="9"/>
      <c r="L16" s="9"/>
      <c r="M16" s="9"/>
      <c r="N16" s="9"/>
      <c r="O16" s="9"/>
      <c r="P16" s="9"/>
      <c r="Q16" s="49"/>
      <c r="R16" s="9"/>
    </row>
    <row r="17" spans="2:19" ht="15.75" thickBot="1" x14ac:dyDescent="0.3">
      <c r="B17" s="4"/>
      <c r="C17" s="4"/>
      <c r="D17" s="50"/>
      <c r="E17" s="50"/>
      <c r="F17" s="50"/>
      <c r="G17" s="51">
        <f t="shared" ref="G17:R17" si="1">SUM(G3:G16)</f>
        <v>-2375</v>
      </c>
      <c r="H17" s="51">
        <f t="shared" si="1"/>
        <v>-264</v>
      </c>
      <c r="I17" s="51">
        <f t="shared" si="1"/>
        <v>-50</v>
      </c>
      <c r="J17" s="51">
        <f t="shared" si="1"/>
        <v>259.85000000000002</v>
      </c>
      <c r="K17" s="51">
        <f t="shared" si="1"/>
        <v>820</v>
      </c>
      <c r="L17" s="51">
        <f t="shared" si="1"/>
        <v>700</v>
      </c>
      <c r="M17" s="51">
        <f t="shared" si="1"/>
        <v>300</v>
      </c>
      <c r="N17" s="51">
        <f>SUM(N3:N16)</f>
        <v>408</v>
      </c>
      <c r="O17" s="51">
        <f>SUM(O3:O16)</f>
        <v>200</v>
      </c>
      <c r="P17" s="51">
        <f>SUM(P3:P16)</f>
        <v>6.08</v>
      </c>
      <c r="Q17" s="49"/>
      <c r="R17" s="51">
        <f t="shared" si="1"/>
        <v>-270.05000000000018</v>
      </c>
      <c r="S17" t="s">
        <v>68</v>
      </c>
    </row>
    <row r="18" spans="2:19" ht="30" x14ac:dyDescent="0.25">
      <c r="B18" s="7"/>
      <c r="C18" s="7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  <c r="R18" s="49"/>
      <c r="S18" s="60" t="s">
        <v>67</v>
      </c>
    </row>
    <row r="19" spans="2:19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9" s="5" customFormat="1" ht="15.75" thickBot="1" x14ac:dyDescent="0.3"/>
    <row r="21" spans="2:19" ht="15.75" thickBot="1" x14ac:dyDescent="0.3">
      <c r="B21" s="11"/>
      <c r="C21" s="40" t="s">
        <v>25</v>
      </c>
      <c r="D21" s="43">
        <v>2019</v>
      </c>
      <c r="E21" s="41">
        <v>2018</v>
      </c>
      <c r="F21" s="42"/>
      <c r="G21" s="42">
        <v>2017</v>
      </c>
      <c r="H21" s="54"/>
    </row>
    <row r="22" spans="2:19" x14ac:dyDescent="0.25">
      <c r="B22" s="11"/>
      <c r="C22" s="36" t="s">
        <v>9</v>
      </c>
      <c r="D22" s="39"/>
      <c r="E22" s="37"/>
      <c r="F22" s="38"/>
      <c r="G22" s="38"/>
      <c r="H22" s="54"/>
      <c r="I22" s="5"/>
      <c r="J22" s="5"/>
      <c r="K22" s="5"/>
      <c r="L22" s="5"/>
      <c r="M22" t="s">
        <v>39</v>
      </c>
      <c r="P22" s="53">
        <v>3445.95</v>
      </c>
    </row>
    <row r="23" spans="2:19" x14ac:dyDescent="0.25">
      <c r="B23" s="11"/>
      <c r="C23" s="13" t="s">
        <v>6</v>
      </c>
      <c r="D23" s="61">
        <v>2375</v>
      </c>
      <c r="E23" s="14">
        <v>3500</v>
      </c>
      <c r="F23" s="28"/>
      <c r="G23" s="28">
        <v>3750</v>
      </c>
      <c r="H23" s="6"/>
      <c r="I23" s="5"/>
      <c r="J23" s="5"/>
      <c r="K23" s="5"/>
      <c r="L23" s="5"/>
      <c r="M23" t="s">
        <v>40</v>
      </c>
      <c r="P23" s="53">
        <v>-1000</v>
      </c>
    </row>
    <row r="24" spans="2:19" x14ac:dyDescent="0.25">
      <c r="B24" s="11"/>
      <c r="C24" s="13" t="s">
        <v>54</v>
      </c>
      <c r="D24" s="61">
        <v>264</v>
      </c>
      <c r="E24" s="14"/>
      <c r="F24" s="28"/>
      <c r="G24" s="28"/>
      <c r="H24" s="6"/>
      <c r="I24" s="5"/>
      <c r="M24" s="47" t="s">
        <v>40</v>
      </c>
      <c r="N24" s="47"/>
      <c r="O24" s="47"/>
      <c r="P24" s="35">
        <v>-1858</v>
      </c>
      <c r="Q24" s="5"/>
    </row>
    <row r="25" spans="2:19" x14ac:dyDescent="0.25">
      <c r="B25" s="11"/>
      <c r="C25" s="13" t="s">
        <v>55</v>
      </c>
      <c r="D25" s="62">
        <v>50</v>
      </c>
      <c r="E25" s="14"/>
      <c r="F25" s="28"/>
      <c r="G25" s="28"/>
      <c r="H25" s="6"/>
      <c r="I25" s="5"/>
      <c r="M25" t="s">
        <v>65</v>
      </c>
      <c r="P25" s="53">
        <f>SUM(P22:P24)</f>
        <v>587.94999999999982</v>
      </c>
      <c r="Q25" s="5"/>
    </row>
    <row r="26" spans="2:19" ht="15.75" thickBot="1" x14ac:dyDescent="0.3">
      <c r="B26" s="11"/>
      <c r="C26" s="15" t="s">
        <v>16</v>
      </c>
      <c r="D26" s="63">
        <f>SUM(D23:D25)</f>
        <v>2689</v>
      </c>
      <c r="E26" s="16">
        <f>SUM(E23)</f>
        <v>3500</v>
      </c>
      <c r="F26" s="29"/>
      <c r="G26" s="29">
        <f>SUM(G23:G23)</f>
        <v>3750</v>
      </c>
      <c r="H26" s="55"/>
      <c r="I26" s="5"/>
      <c r="M26" s="47" t="s">
        <v>66</v>
      </c>
      <c r="N26" s="47"/>
      <c r="O26" s="47"/>
      <c r="P26" s="35">
        <v>250</v>
      </c>
      <c r="Q26" s="5"/>
    </row>
    <row r="27" spans="2:19" x14ac:dyDescent="0.25">
      <c r="B27" s="11"/>
      <c r="C27" s="17"/>
      <c r="D27" s="64"/>
      <c r="E27" s="18"/>
      <c r="F27" s="30"/>
      <c r="G27" s="30"/>
      <c r="H27" s="6"/>
      <c r="I27" s="5"/>
      <c r="M27" t="s">
        <v>41</v>
      </c>
      <c r="P27" s="53">
        <f>SUM(P25:P26)</f>
        <v>837.94999999999982</v>
      </c>
      <c r="Q27" s="5"/>
    </row>
    <row r="28" spans="2:19" x14ac:dyDescent="0.25">
      <c r="B28" s="11"/>
      <c r="C28" s="12" t="s">
        <v>10</v>
      </c>
      <c r="D28" s="65"/>
      <c r="E28" s="19"/>
      <c r="F28" s="28"/>
      <c r="G28" s="28"/>
      <c r="H28" s="6"/>
      <c r="I28" s="5"/>
      <c r="M28" s="47" t="s">
        <v>45</v>
      </c>
      <c r="N28" s="47"/>
      <c r="O28" s="47"/>
      <c r="P28" s="35">
        <v>-1108</v>
      </c>
      <c r="Q28" s="5"/>
    </row>
    <row r="29" spans="2:19" x14ac:dyDescent="0.25">
      <c r="B29" s="11"/>
      <c r="C29" s="13" t="s">
        <v>8</v>
      </c>
      <c r="D29" s="61">
        <v>-700</v>
      </c>
      <c r="E29" s="14">
        <v>-2160</v>
      </c>
      <c r="F29" s="28"/>
      <c r="G29" s="28">
        <v>-1602</v>
      </c>
      <c r="H29" s="6"/>
      <c r="I29" s="5"/>
      <c r="M29" s="5" t="s">
        <v>63</v>
      </c>
      <c r="N29" s="5"/>
      <c r="O29" s="5"/>
      <c r="P29" s="59">
        <f>SUM(P27:P28)</f>
        <v>-270.05000000000018</v>
      </c>
      <c r="Q29" s="5"/>
    </row>
    <row r="30" spans="2:19" x14ac:dyDescent="0.25">
      <c r="B30" s="11"/>
      <c r="C30" s="13" t="s">
        <v>5</v>
      </c>
      <c r="D30" s="61"/>
      <c r="E30" s="14">
        <v>-500</v>
      </c>
      <c r="F30" s="28"/>
      <c r="G30" s="28">
        <v>-319.5</v>
      </c>
      <c r="H30" s="6"/>
      <c r="I30" s="5"/>
      <c r="N30" s="5"/>
      <c r="O30" s="5"/>
      <c r="P30" s="5"/>
      <c r="Q30" s="5"/>
    </row>
    <row r="31" spans="2:19" x14ac:dyDescent="0.25">
      <c r="B31" s="11"/>
      <c r="C31" s="13" t="s">
        <v>17</v>
      </c>
      <c r="D31" s="61">
        <v>-259.85000000000002</v>
      </c>
      <c r="E31" s="14">
        <v>-826.08</v>
      </c>
      <c r="F31" s="28"/>
      <c r="G31" s="28">
        <v>-889.56</v>
      </c>
      <c r="H31" s="6"/>
      <c r="I31" s="5"/>
      <c r="N31" s="5"/>
      <c r="O31" s="5"/>
      <c r="P31" s="5"/>
      <c r="Q31" s="5"/>
    </row>
    <row r="32" spans="2:19" x14ac:dyDescent="0.25">
      <c r="B32" s="11"/>
      <c r="C32" s="13" t="s">
        <v>7</v>
      </c>
      <c r="D32" s="61">
        <v>-408</v>
      </c>
      <c r="E32" s="14">
        <v>-2531.92</v>
      </c>
      <c r="F32" s="28"/>
      <c r="G32" s="28">
        <v>-273</v>
      </c>
      <c r="H32" s="6"/>
      <c r="I32" s="5"/>
      <c r="J32" s="5"/>
      <c r="K32" s="5"/>
      <c r="L32" s="5"/>
      <c r="M32" s="5"/>
      <c r="N32" s="5"/>
      <c r="O32" s="5"/>
      <c r="P32" s="5"/>
      <c r="Q32" s="5"/>
    </row>
    <row r="33" spans="2:18" x14ac:dyDescent="0.25">
      <c r="B33" s="11"/>
      <c r="C33" s="13" t="s">
        <v>56</v>
      </c>
      <c r="D33" s="61">
        <v>-300</v>
      </c>
      <c r="E33" s="14"/>
      <c r="F33" s="28"/>
      <c r="G33" s="28">
        <v>-805</v>
      </c>
      <c r="H33" s="6"/>
      <c r="I33" s="5"/>
      <c r="J33" s="5"/>
      <c r="K33" s="5"/>
      <c r="L33" s="5"/>
      <c r="M33" s="5"/>
      <c r="N33" s="5"/>
      <c r="O33" s="5"/>
    </row>
    <row r="34" spans="2:18" x14ac:dyDescent="0.25">
      <c r="B34" s="11"/>
      <c r="C34" s="13" t="s">
        <v>57</v>
      </c>
      <c r="D34" s="61">
        <v>-820</v>
      </c>
      <c r="E34" s="14"/>
      <c r="F34" s="28"/>
      <c r="G34" s="28">
        <v>-8156.2</v>
      </c>
      <c r="H34" s="6"/>
      <c r="I34" s="5"/>
      <c r="J34" s="5"/>
      <c r="K34" s="5"/>
      <c r="L34" s="5"/>
      <c r="M34" s="5"/>
      <c r="N34" s="5"/>
      <c r="O34" s="5"/>
    </row>
    <row r="35" spans="2:18" x14ac:dyDescent="0.25">
      <c r="B35" s="11"/>
      <c r="C35" s="13" t="s">
        <v>59</v>
      </c>
      <c r="D35" s="62">
        <v>-200</v>
      </c>
      <c r="E35" s="14"/>
      <c r="F35" s="28"/>
      <c r="G35" s="28"/>
      <c r="H35" s="6"/>
      <c r="I35" s="5"/>
      <c r="J35" s="5"/>
      <c r="K35" s="5"/>
      <c r="L35" s="5"/>
      <c r="M35" s="5"/>
      <c r="N35" s="5"/>
      <c r="O35" s="5"/>
    </row>
    <row r="36" spans="2:18" x14ac:dyDescent="0.25">
      <c r="B36" s="11"/>
      <c r="C36" s="17" t="s">
        <v>60</v>
      </c>
      <c r="D36" s="66">
        <v>-6.08</v>
      </c>
      <c r="E36" s="18"/>
      <c r="F36" s="30"/>
      <c r="G36" s="30"/>
      <c r="H36" s="6"/>
      <c r="I36" s="5"/>
      <c r="J36" s="5"/>
      <c r="K36" s="5"/>
      <c r="L36" s="5"/>
      <c r="M36" s="5"/>
      <c r="N36" s="5"/>
      <c r="O36" s="5"/>
    </row>
    <row r="37" spans="2:18" ht="15.75" thickBot="1" x14ac:dyDescent="0.3">
      <c r="B37" s="11"/>
      <c r="C37" s="15" t="s">
        <v>18</v>
      </c>
      <c r="D37" s="63">
        <f>SUM(D29:D36)</f>
        <v>-2693.93</v>
      </c>
      <c r="E37" s="16">
        <f>SUM(E29:E32)</f>
        <v>-6018</v>
      </c>
      <c r="F37" s="29"/>
      <c r="G37" s="29">
        <f>SUM(G29:G34)</f>
        <v>-12045.26</v>
      </c>
      <c r="H37" s="55"/>
      <c r="I37" s="5"/>
      <c r="J37" s="5"/>
      <c r="K37" s="5"/>
      <c r="L37" s="5"/>
      <c r="M37" s="5"/>
      <c r="N37" s="5"/>
      <c r="O37" s="5"/>
    </row>
    <row r="38" spans="2:18" x14ac:dyDescent="0.25">
      <c r="B38" s="11"/>
      <c r="C38" s="17"/>
      <c r="D38" s="64"/>
      <c r="E38" s="18"/>
      <c r="F38" s="30"/>
      <c r="G38" s="30"/>
      <c r="H38" s="6"/>
      <c r="I38" s="5"/>
      <c r="J38" s="5"/>
      <c r="K38" s="5"/>
      <c r="L38" s="5"/>
      <c r="M38" s="5"/>
      <c r="N38" s="5"/>
      <c r="O38" s="5"/>
    </row>
    <row r="39" spans="2:18" ht="15.75" thickBot="1" x14ac:dyDescent="0.3">
      <c r="B39" s="11"/>
      <c r="C39" s="20" t="s">
        <v>19</v>
      </c>
      <c r="D39" s="67">
        <f>D26+D37</f>
        <v>-4.9299999999998363</v>
      </c>
      <c r="E39" s="21">
        <f>E26+E37</f>
        <v>-2518</v>
      </c>
      <c r="F39" s="31"/>
      <c r="G39" s="31">
        <f>G26+G37</f>
        <v>-8295.26</v>
      </c>
      <c r="H39" s="55"/>
      <c r="I39" s="5"/>
      <c r="J39" s="5"/>
      <c r="K39" s="5"/>
      <c r="L39" s="5"/>
      <c r="M39" s="5"/>
      <c r="N39" s="5"/>
      <c r="O39" s="5"/>
    </row>
    <row r="40" spans="2:18" x14ac:dyDescent="0.25">
      <c r="B40" s="11"/>
      <c r="C40" s="17"/>
      <c r="D40" s="64"/>
      <c r="E40" s="18"/>
      <c r="F40" s="30"/>
      <c r="G40" s="30"/>
      <c r="H40" s="6"/>
      <c r="I40" s="5"/>
      <c r="J40" s="5"/>
      <c r="K40" s="5"/>
      <c r="L40" s="5"/>
      <c r="M40" s="5"/>
      <c r="N40" s="5"/>
      <c r="O40" s="5"/>
    </row>
    <row r="41" spans="2:18" x14ac:dyDescent="0.25">
      <c r="B41" s="11"/>
      <c r="C41" s="12" t="s">
        <v>11</v>
      </c>
      <c r="D41" s="65">
        <v>2019</v>
      </c>
      <c r="E41" s="22">
        <v>2018</v>
      </c>
      <c r="F41" s="32"/>
      <c r="G41" s="32">
        <v>2017</v>
      </c>
      <c r="H41" s="56"/>
      <c r="I41" s="5"/>
      <c r="J41" s="6"/>
      <c r="K41" s="5"/>
      <c r="L41" s="5"/>
      <c r="M41" s="5"/>
      <c r="N41" s="5"/>
      <c r="O41" s="5"/>
      <c r="R41" s="53"/>
    </row>
    <row r="42" spans="2:18" ht="15.75" thickBot="1" x14ac:dyDescent="0.3">
      <c r="B42" s="11"/>
      <c r="C42" s="23" t="s">
        <v>20</v>
      </c>
      <c r="D42" s="68">
        <v>3711.07</v>
      </c>
      <c r="E42" s="24">
        <v>3445.95</v>
      </c>
      <c r="F42" s="33"/>
      <c r="G42" s="33">
        <v>5963.95</v>
      </c>
      <c r="H42" s="6"/>
      <c r="I42" s="5"/>
      <c r="J42" s="6"/>
      <c r="K42" s="5"/>
      <c r="L42" s="5"/>
      <c r="M42" s="5"/>
      <c r="N42" s="5"/>
      <c r="O42" s="5"/>
    </row>
    <row r="43" spans="2:18" ht="15.75" thickBot="1" x14ac:dyDescent="0.3">
      <c r="B43" s="11"/>
      <c r="C43" s="15" t="s">
        <v>21</v>
      </c>
      <c r="D43" s="63">
        <f>SUM(D42)</f>
        <v>3711.07</v>
      </c>
      <c r="E43" s="16">
        <f>E42</f>
        <v>3445.95</v>
      </c>
      <c r="F43" s="29"/>
      <c r="G43" s="29">
        <v>5963.95</v>
      </c>
      <c r="H43" s="55"/>
      <c r="I43" s="6"/>
      <c r="J43" s="6"/>
      <c r="K43" s="5"/>
      <c r="L43" s="5"/>
      <c r="M43" s="5"/>
      <c r="N43" s="5"/>
      <c r="O43" s="5"/>
    </row>
    <row r="44" spans="2:18" x14ac:dyDescent="0.25">
      <c r="B44" s="11"/>
      <c r="C44" s="17"/>
      <c r="D44" s="64"/>
      <c r="E44" s="18"/>
      <c r="F44" s="30"/>
      <c r="G44" s="30"/>
      <c r="H44" s="6"/>
      <c r="I44" s="6"/>
      <c r="J44" s="6"/>
      <c r="K44" s="5"/>
      <c r="L44" s="5"/>
      <c r="M44" s="5"/>
      <c r="N44" s="5"/>
      <c r="O44" s="5"/>
    </row>
    <row r="45" spans="2:18" x14ac:dyDescent="0.25">
      <c r="B45" s="11"/>
      <c r="C45" s="12" t="s">
        <v>12</v>
      </c>
      <c r="D45" s="65"/>
      <c r="E45" s="19"/>
      <c r="F45" s="28"/>
      <c r="G45" s="28"/>
      <c r="H45" s="6"/>
      <c r="I45" s="6"/>
      <c r="J45" s="6"/>
      <c r="K45" s="5"/>
      <c r="L45" s="5"/>
      <c r="M45" s="5"/>
      <c r="N45" s="5"/>
      <c r="O45" s="5"/>
    </row>
    <row r="46" spans="2:18" x14ac:dyDescent="0.25">
      <c r="B46" s="11"/>
      <c r="C46" s="13" t="s">
        <v>13</v>
      </c>
      <c r="D46" s="61">
        <v>3445.95</v>
      </c>
      <c r="E46" s="14">
        <v>5963.95</v>
      </c>
      <c r="F46" s="28"/>
      <c r="G46" s="28">
        <v>14259.21</v>
      </c>
      <c r="H46" s="6"/>
      <c r="I46" s="6"/>
      <c r="J46" s="6"/>
      <c r="K46" s="5"/>
      <c r="L46" s="5"/>
      <c r="M46" s="5"/>
      <c r="N46" s="5"/>
      <c r="O46" s="5"/>
    </row>
    <row r="47" spans="2:18" ht="15.75" thickBot="1" x14ac:dyDescent="0.3">
      <c r="B47" s="11"/>
      <c r="C47" s="23" t="s">
        <v>14</v>
      </c>
      <c r="D47" s="68">
        <v>-4.93</v>
      </c>
      <c r="E47" s="24">
        <f>E39</f>
        <v>-2518</v>
      </c>
      <c r="F47" s="33"/>
      <c r="G47" s="33">
        <f>G39</f>
        <v>-8295.26</v>
      </c>
      <c r="H47" s="6"/>
      <c r="I47" s="6"/>
      <c r="J47" s="6"/>
      <c r="K47" s="5"/>
      <c r="L47" s="5"/>
      <c r="M47" s="5"/>
      <c r="N47" s="5"/>
      <c r="O47" s="5"/>
    </row>
    <row r="48" spans="2:18" ht="15.75" thickBot="1" x14ac:dyDescent="0.3">
      <c r="B48" s="11"/>
      <c r="C48" s="44" t="s">
        <v>15</v>
      </c>
      <c r="D48" s="69">
        <f>SUM(D46:D47)</f>
        <v>3441.02</v>
      </c>
      <c r="E48" s="45">
        <f>E46+E47</f>
        <v>3445.95</v>
      </c>
      <c r="F48" s="46"/>
      <c r="G48" s="46">
        <f>SUM(G46:G47)</f>
        <v>5963.9499999999989</v>
      </c>
      <c r="H48" s="6"/>
      <c r="I48" s="6"/>
      <c r="J48" s="6"/>
      <c r="K48" s="5"/>
      <c r="L48" s="5"/>
      <c r="M48" s="5"/>
      <c r="N48" s="5"/>
      <c r="O48" s="5"/>
    </row>
    <row r="49" spans="2:16" ht="15.75" thickBot="1" x14ac:dyDescent="0.3">
      <c r="B49" s="11"/>
      <c r="C49" s="25" t="s">
        <v>64</v>
      </c>
      <c r="D49" s="70">
        <v>270.05</v>
      </c>
      <c r="E49" s="26"/>
      <c r="F49" s="34"/>
      <c r="G49" s="34"/>
      <c r="H49" s="6"/>
      <c r="I49" s="6"/>
      <c r="J49" s="6"/>
      <c r="K49" s="5"/>
      <c r="L49" s="5"/>
      <c r="M49" s="5"/>
      <c r="N49" s="5"/>
      <c r="O49" s="5"/>
    </row>
    <row r="50" spans="2:16" ht="15.75" thickBot="1" x14ac:dyDescent="0.3">
      <c r="B50" s="11"/>
      <c r="C50" s="25"/>
      <c r="D50" s="70"/>
      <c r="E50" s="26"/>
      <c r="F50" s="34"/>
      <c r="G50" s="34"/>
      <c r="H50" s="6"/>
      <c r="I50" s="6"/>
      <c r="J50" s="6"/>
      <c r="K50" s="5"/>
      <c r="L50" s="5"/>
      <c r="M50" s="5"/>
      <c r="N50" s="5"/>
      <c r="O50" s="5"/>
    </row>
    <row r="51" spans="2:16" ht="15.75" thickBot="1" x14ac:dyDescent="0.3">
      <c r="B51" s="11"/>
      <c r="C51" s="15" t="s">
        <v>22</v>
      </c>
      <c r="D51" s="63">
        <f>SUM(D48:D50)</f>
        <v>3711.07</v>
      </c>
      <c r="E51" s="16">
        <f>SUM(E48:E50)</f>
        <v>3445.95</v>
      </c>
      <c r="F51" s="29"/>
      <c r="G51" s="29">
        <f>G48</f>
        <v>5963.9499999999989</v>
      </c>
      <c r="H51" s="55"/>
      <c r="I51" s="6"/>
      <c r="J51" s="5"/>
      <c r="K51" s="5"/>
      <c r="L51" s="5"/>
      <c r="N51" s="5"/>
      <c r="O51" s="5"/>
    </row>
    <row r="52" spans="2:16" ht="15.75" thickBot="1" x14ac:dyDescent="0.3">
      <c r="B52" s="11"/>
      <c r="C52" s="25"/>
      <c r="D52" s="57"/>
      <c r="E52" s="27"/>
      <c r="F52" s="34"/>
      <c r="G52" s="34"/>
      <c r="H52" s="6"/>
      <c r="I52" s="6"/>
      <c r="J52" s="5"/>
      <c r="K52" s="5"/>
      <c r="L52" s="5"/>
      <c r="N52" s="5"/>
      <c r="O52" s="5"/>
    </row>
    <row r="53" spans="2:16" x14ac:dyDescent="0.25">
      <c r="I53" s="5"/>
      <c r="J53" s="5"/>
      <c r="K53" s="5"/>
      <c r="L53" s="5"/>
      <c r="M53" s="5"/>
      <c r="O53" s="5"/>
      <c r="P53" s="5"/>
    </row>
    <row r="54" spans="2:16" x14ac:dyDescent="0.25">
      <c r="I54" s="5"/>
      <c r="J54" s="5"/>
      <c r="O54" s="5"/>
      <c r="P54" s="5"/>
    </row>
    <row r="55" spans="2:16" x14ac:dyDescent="0.25">
      <c r="C55" t="s">
        <v>61</v>
      </c>
      <c r="I55" s="5"/>
      <c r="J55" s="5"/>
      <c r="O55" s="5"/>
      <c r="P55" s="5"/>
    </row>
    <row r="58" spans="2:16" x14ac:dyDescent="0.25">
      <c r="C58" s="47"/>
    </row>
    <row r="60" spans="2:16" x14ac:dyDescent="0.25">
      <c r="C60" t="s">
        <v>62</v>
      </c>
    </row>
  </sheetData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0" workbookViewId="0">
      <selection activeCell="C41" sqref="C41"/>
    </sheetView>
  </sheetViews>
  <sheetFormatPr defaultColWidth="16.140625" defaultRowHeight="15" x14ac:dyDescent="0.25"/>
  <cols>
    <col min="1" max="1" width="36.5703125" bestFit="1" customWidth="1"/>
  </cols>
  <sheetData>
    <row r="1" spans="1:6" ht="19.5" thickBot="1" x14ac:dyDescent="0.35">
      <c r="A1" s="71" t="s">
        <v>25</v>
      </c>
      <c r="B1" s="72">
        <v>2019</v>
      </c>
      <c r="C1" s="73">
        <v>2018</v>
      </c>
      <c r="D1" s="74">
        <v>2017</v>
      </c>
      <c r="E1" s="75"/>
      <c r="F1" s="75"/>
    </row>
    <row r="2" spans="1:6" ht="18.75" x14ac:dyDescent="0.3">
      <c r="A2" s="76" t="s">
        <v>9</v>
      </c>
      <c r="B2" s="77"/>
      <c r="C2" s="78"/>
      <c r="D2" s="79"/>
      <c r="E2" s="75"/>
      <c r="F2" s="75"/>
    </row>
    <row r="3" spans="1:6" ht="18.75" x14ac:dyDescent="0.3">
      <c r="A3" s="80" t="s">
        <v>6</v>
      </c>
      <c r="B3" s="81">
        <v>2375</v>
      </c>
      <c r="C3" s="82">
        <v>3500</v>
      </c>
      <c r="D3" s="83">
        <v>3750</v>
      </c>
      <c r="E3" s="75"/>
      <c r="F3" s="75"/>
    </row>
    <row r="4" spans="1:6" ht="18.75" x14ac:dyDescent="0.3">
      <c r="A4" s="80" t="s">
        <v>54</v>
      </c>
      <c r="B4" s="81">
        <v>264</v>
      </c>
      <c r="C4" s="82"/>
      <c r="D4" s="83"/>
      <c r="E4" s="75"/>
      <c r="F4" s="75"/>
    </row>
    <row r="5" spans="1:6" ht="18.75" x14ac:dyDescent="0.3">
      <c r="A5" s="80" t="s">
        <v>55</v>
      </c>
      <c r="B5" s="84">
        <v>50</v>
      </c>
      <c r="C5" s="82"/>
      <c r="D5" s="83"/>
      <c r="E5" s="75"/>
      <c r="F5" s="75"/>
    </row>
    <row r="6" spans="1:6" ht="19.5" thickBot="1" x14ac:dyDescent="0.35">
      <c r="A6" s="85" t="s">
        <v>16</v>
      </c>
      <c r="B6" s="86">
        <f>SUM(B3:B5)</f>
        <v>2689</v>
      </c>
      <c r="C6" s="87">
        <f>SUM(C3)</f>
        <v>3500</v>
      </c>
      <c r="D6" s="88">
        <f>SUM(D3:D3)</f>
        <v>3750</v>
      </c>
      <c r="E6" s="75"/>
      <c r="F6" s="75"/>
    </row>
    <row r="7" spans="1:6" ht="18.75" x14ac:dyDescent="0.3">
      <c r="A7" s="89"/>
      <c r="B7" s="90"/>
      <c r="C7" s="91"/>
      <c r="D7" s="92"/>
      <c r="E7" s="75"/>
      <c r="F7" s="75"/>
    </row>
    <row r="8" spans="1:6" ht="18.75" x14ac:dyDescent="0.3">
      <c r="A8" s="93" t="s">
        <v>10</v>
      </c>
      <c r="B8" s="94"/>
      <c r="C8" s="95"/>
      <c r="D8" s="83"/>
      <c r="E8" s="75"/>
      <c r="F8" s="75"/>
    </row>
    <row r="9" spans="1:6" ht="18.75" x14ac:dyDescent="0.3">
      <c r="A9" s="80" t="s">
        <v>69</v>
      </c>
      <c r="B9" s="81">
        <v>-700</v>
      </c>
      <c r="C9" s="82">
        <v>-2160</v>
      </c>
      <c r="D9" s="83">
        <v>-1602</v>
      </c>
      <c r="E9" s="75"/>
      <c r="F9" s="75"/>
    </row>
    <row r="10" spans="1:6" ht="18.75" x14ac:dyDescent="0.3">
      <c r="A10" s="80" t="s">
        <v>5</v>
      </c>
      <c r="B10" s="81"/>
      <c r="C10" s="82">
        <v>-500</v>
      </c>
      <c r="D10" s="83">
        <v>-319.5</v>
      </c>
      <c r="E10" s="75"/>
      <c r="F10" s="75"/>
    </row>
    <row r="11" spans="1:6" ht="18.75" x14ac:dyDescent="0.3">
      <c r="A11" s="80" t="s">
        <v>17</v>
      </c>
      <c r="B11" s="81">
        <v>-259.85000000000002</v>
      </c>
      <c r="C11" s="82">
        <v>-826.08</v>
      </c>
      <c r="D11" s="83">
        <v>-889.56</v>
      </c>
      <c r="E11" s="75"/>
      <c r="F11" s="75"/>
    </row>
    <row r="12" spans="1:6" ht="18.75" x14ac:dyDescent="0.3">
      <c r="A12" s="80" t="s">
        <v>7</v>
      </c>
      <c r="B12" s="81">
        <v>-408</v>
      </c>
      <c r="C12" s="82">
        <v>-2531.92</v>
      </c>
      <c r="D12" s="83">
        <v>-273</v>
      </c>
      <c r="E12" s="75"/>
      <c r="F12" s="75"/>
    </row>
    <row r="13" spans="1:6" ht="18.75" x14ac:dyDescent="0.3">
      <c r="A13" s="80" t="s">
        <v>56</v>
      </c>
      <c r="B13" s="81">
        <v>-300</v>
      </c>
      <c r="C13" s="82"/>
      <c r="D13" s="83">
        <v>-805</v>
      </c>
      <c r="E13" s="75"/>
      <c r="F13" s="75"/>
    </row>
    <row r="14" spans="1:6" ht="18.75" x14ac:dyDescent="0.3">
      <c r="A14" s="80" t="s">
        <v>57</v>
      </c>
      <c r="B14" s="81">
        <v>-820</v>
      </c>
      <c r="C14" s="82"/>
      <c r="D14" s="83">
        <v>-8156.2</v>
      </c>
      <c r="E14" s="75"/>
      <c r="F14" s="75"/>
    </row>
    <row r="15" spans="1:6" ht="18.75" x14ac:dyDescent="0.3">
      <c r="A15" s="80" t="s">
        <v>59</v>
      </c>
      <c r="B15" s="84">
        <v>-200</v>
      </c>
      <c r="C15" s="82"/>
      <c r="D15" s="83"/>
      <c r="E15" s="75"/>
      <c r="F15" s="75"/>
    </row>
    <row r="16" spans="1:6" ht="18.75" x14ac:dyDescent="0.3">
      <c r="A16" s="89" t="s">
        <v>60</v>
      </c>
      <c r="B16" s="96">
        <v>-6.08</v>
      </c>
      <c r="C16" s="91"/>
      <c r="D16" s="92"/>
      <c r="E16" s="75"/>
      <c r="F16" s="75"/>
    </row>
    <row r="17" spans="1:6" ht="19.5" thickBot="1" x14ac:dyDescent="0.35">
      <c r="A17" s="85" t="s">
        <v>18</v>
      </c>
      <c r="B17" s="86">
        <f>SUM(B9:B16)</f>
        <v>-2693.93</v>
      </c>
      <c r="C17" s="87">
        <f>SUM(C9:C12)</f>
        <v>-6018</v>
      </c>
      <c r="D17" s="88">
        <f>SUM(D9:D14)</f>
        <v>-12045.26</v>
      </c>
      <c r="E17" s="75"/>
      <c r="F17" s="75"/>
    </row>
    <row r="18" spans="1:6" ht="18.75" x14ac:dyDescent="0.3">
      <c r="A18" s="89"/>
      <c r="B18" s="90"/>
      <c r="C18" s="91"/>
      <c r="D18" s="92"/>
      <c r="E18" s="75"/>
      <c r="F18" s="75"/>
    </row>
    <row r="19" spans="1:6" ht="19.5" thickBot="1" x14ac:dyDescent="0.35">
      <c r="A19" s="97" t="s">
        <v>19</v>
      </c>
      <c r="B19" s="98">
        <f>B6+B17</f>
        <v>-4.9299999999998363</v>
      </c>
      <c r="C19" s="99">
        <f>C6+C17</f>
        <v>-2518</v>
      </c>
      <c r="D19" s="100">
        <f>D6+D17</f>
        <v>-8295.26</v>
      </c>
      <c r="E19" s="75"/>
      <c r="F19" s="75"/>
    </row>
    <row r="20" spans="1:6" ht="18.75" x14ac:dyDescent="0.3">
      <c r="A20" s="89"/>
      <c r="B20" s="90"/>
      <c r="C20" s="91"/>
      <c r="D20" s="92"/>
      <c r="E20" s="75"/>
      <c r="F20" s="75"/>
    </row>
    <row r="21" spans="1:6" ht="18.75" x14ac:dyDescent="0.3">
      <c r="A21" s="93" t="s">
        <v>11</v>
      </c>
      <c r="B21" s="94">
        <v>2019</v>
      </c>
      <c r="C21" s="101">
        <v>2018</v>
      </c>
      <c r="D21" s="102">
        <v>2017</v>
      </c>
      <c r="E21" s="75"/>
      <c r="F21" s="75"/>
    </row>
    <row r="22" spans="1:6" ht="19.5" thickBot="1" x14ac:dyDescent="0.35">
      <c r="A22" s="103" t="s">
        <v>20</v>
      </c>
      <c r="B22" s="104">
        <v>3711.07</v>
      </c>
      <c r="C22" s="105">
        <v>3445.95</v>
      </c>
      <c r="D22" s="106">
        <v>5963.95</v>
      </c>
      <c r="E22" s="75"/>
      <c r="F22" s="75"/>
    </row>
    <row r="23" spans="1:6" ht="19.5" thickBot="1" x14ac:dyDescent="0.35">
      <c r="A23" s="85" t="s">
        <v>21</v>
      </c>
      <c r="B23" s="86">
        <f>SUM(B22)</f>
        <v>3711.07</v>
      </c>
      <c r="C23" s="87">
        <f>C22</f>
        <v>3445.95</v>
      </c>
      <c r="D23" s="88">
        <v>5963.95</v>
      </c>
      <c r="E23" s="75"/>
      <c r="F23" s="75"/>
    </row>
    <row r="24" spans="1:6" ht="18.75" x14ac:dyDescent="0.3">
      <c r="A24" s="89"/>
      <c r="B24" s="90"/>
      <c r="C24" s="91"/>
      <c r="D24" s="92"/>
      <c r="E24" s="75"/>
      <c r="F24" s="75"/>
    </row>
    <row r="25" spans="1:6" ht="18.75" x14ac:dyDescent="0.3">
      <c r="A25" s="93" t="s">
        <v>12</v>
      </c>
      <c r="B25" s="94"/>
      <c r="C25" s="95"/>
      <c r="D25" s="83"/>
      <c r="E25" s="75"/>
      <c r="F25" s="75"/>
    </row>
    <row r="26" spans="1:6" ht="18.75" x14ac:dyDescent="0.3">
      <c r="A26" s="80" t="s">
        <v>13</v>
      </c>
      <c r="B26" s="81">
        <v>3445.95</v>
      </c>
      <c r="C26" s="82">
        <v>5963.95</v>
      </c>
      <c r="D26" s="83">
        <v>14259.21</v>
      </c>
      <c r="E26" s="75"/>
      <c r="F26" s="75"/>
    </row>
    <row r="27" spans="1:6" ht="19.5" thickBot="1" x14ac:dyDescent="0.35">
      <c r="A27" s="103" t="s">
        <v>14</v>
      </c>
      <c r="B27" s="104">
        <v>-4.93</v>
      </c>
      <c r="C27" s="105">
        <f>C19</f>
        <v>-2518</v>
      </c>
      <c r="D27" s="106">
        <f>D19</f>
        <v>-8295.26</v>
      </c>
      <c r="E27" s="75"/>
      <c r="F27" s="75"/>
    </row>
    <row r="28" spans="1:6" ht="19.5" thickBot="1" x14ac:dyDescent="0.35">
      <c r="A28" s="107" t="s">
        <v>15</v>
      </c>
      <c r="B28" s="108">
        <f>SUM(B26:B27)</f>
        <v>3441.02</v>
      </c>
      <c r="C28" s="109">
        <f>C26+C27</f>
        <v>3445.95</v>
      </c>
      <c r="D28" s="110">
        <f>SUM(D26:D27)</f>
        <v>5963.9499999999989</v>
      </c>
      <c r="E28" s="75"/>
      <c r="F28" s="75"/>
    </row>
    <row r="29" spans="1:6" ht="19.5" thickBot="1" x14ac:dyDescent="0.35">
      <c r="A29" s="111" t="s">
        <v>64</v>
      </c>
      <c r="B29" s="112">
        <v>270.05</v>
      </c>
      <c r="C29" s="113"/>
      <c r="D29" s="114"/>
      <c r="E29" s="75"/>
      <c r="F29" s="75"/>
    </row>
    <row r="30" spans="1:6" ht="19.5" thickBot="1" x14ac:dyDescent="0.35">
      <c r="A30" s="111"/>
      <c r="B30" s="112"/>
      <c r="C30" s="113"/>
      <c r="D30" s="114"/>
      <c r="E30" s="75"/>
      <c r="F30" s="75"/>
    </row>
    <row r="31" spans="1:6" ht="19.5" thickBot="1" x14ac:dyDescent="0.35">
      <c r="A31" s="85" t="s">
        <v>22</v>
      </c>
      <c r="B31" s="86">
        <f>SUM(B28:B30)</f>
        <v>3711.07</v>
      </c>
      <c r="C31" s="87">
        <f>SUM(C28:C30)</f>
        <v>3445.95</v>
      </c>
      <c r="D31" s="88">
        <f>D28</f>
        <v>5963.9499999999989</v>
      </c>
      <c r="E31" s="75"/>
      <c r="F31" s="75"/>
    </row>
    <row r="32" spans="1:6" ht="19.5" thickBot="1" x14ac:dyDescent="0.35">
      <c r="A32" s="111"/>
      <c r="B32" s="115"/>
      <c r="C32" s="116"/>
      <c r="D32" s="114"/>
      <c r="E32" s="75"/>
      <c r="F32" s="75"/>
    </row>
    <row r="33" spans="1:6" ht="18.75" x14ac:dyDescent="0.3">
      <c r="A33" s="75"/>
      <c r="B33" s="75"/>
      <c r="C33" s="75"/>
      <c r="D33" s="75"/>
      <c r="E33" s="75"/>
      <c r="F33" s="75"/>
    </row>
    <row r="34" spans="1:6" ht="18.75" x14ac:dyDescent="0.3">
      <c r="A34" s="75"/>
      <c r="B34" s="75"/>
      <c r="C34" s="75"/>
      <c r="D34" s="75"/>
      <c r="E34" s="75"/>
      <c r="F34" s="75"/>
    </row>
    <row r="35" spans="1:6" ht="18.75" x14ac:dyDescent="0.3">
      <c r="A35" s="75" t="s">
        <v>61</v>
      </c>
      <c r="B35" s="75"/>
      <c r="C35" s="75"/>
      <c r="D35" s="75"/>
      <c r="E35" s="75"/>
      <c r="F35" s="75"/>
    </row>
    <row r="36" spans="1:6" ht="18.75" x14ac:dyDescent="0.3">
      <c r="A36" s="75"/>
      <c r="B36" s="75"/>
      <c r="C36" s="75"/>
      <c r="D36" s="75"/>
      <c r="E36" s="75"/>
      <c r="F36" s="75"/>
    </row>
    <row r="37" spans="1:6" ht="18.75" x14ac:dyDescent="0.3">
      <c r="A37" s="75"/>
      <c r="B37" s="75"/>
      <c r="C37" s="75"/>
      <c r="D37" s="75"/>
      <c r="E37" s="75"/>
      <c r="F37" s="75"/>
    </row>
    <row r="38" spans="1:6" ht="18.75" x14ac:dyDescent="0.3">
      <c r="A38" s="117" t="s">
        <v>62</v>
      </c>
      <c r="B38" s="75"/>
      <c r="C38" s="75"/>
      <c r="D38" s="75"/>
      <c r="E38" s="75"/>
      <c r="F38" s="75"/>
    </row>
    <row r="39" spans="1:6" ht="18.75" x14ac:dyDescent="0.3">
      <c r="A39" s="75"/>
      <c r="B39" s="75"/>
      <c r="C39" s="75"/>
      <c r="D39" s="75"/>
      <c r="E39" s="75"/>
      <c r="F39" s="75"/>
    </row>
    <row r="40" spans="1:6" ht="18.75" x14ac:dyDescent="0.3">
      <c r="A40" s="75"/>
      <c r="B40" s="75"/>
      <c r="C40" s="75"/>
      <c r="D40" s="75"/>
      <c r="E40" s="75"/>
      <c r="F40" s="75"/>
    </row>
    <row r="41" spans="1:6" ht="18.75" x14ac:dyDescent="0.3">
      <c r="A41" s="75"/>
      <c r="B41" s="75"/>
      <c r="C41" s="75"/>
      <c r="D41" s="75"/>
      <c r="E41" s="75"/>
      <c r="F41" s="75"/>
    </row>
    <row r="42" spans="1:6" ht="18.75" x14ac:dyDescent="0.3">
      <c r="A42" s="75"/>
      <c r="B42" s="75"/>
      <c r="C42" s="75"/>
      <c r="D42" s="75"/>
      <c r="E42" s="75"/>
      <c r="F42" s="75"/>
    </row>
    <row r="43" spans="1:6" ht="18.75" x14ac:dyDescent="0.3">
      <c r="A43" s="75"/>
      <c r="B43" s="75"/>
      <c r="C43" s="75"/>
      <c r="D43" s="75"/>
      <c r="E43" s="75"/>
      <c r="F43" s="75"/>
    </row>
    <row r="44" spans="1:6" ht="18.75" x14ac:dyDescent="0.3">
      <c r="A44" s="75"/>
      <c r="B44" s="75"/>
      <c r="C44" s="75"/>
      <c r="D44" s="75"/>
      <c r="E44" s="75"/>
      <c r="F44" s="75"/>
    </row>
    <row r="45" spans="1:6" ht="18.75" x14ac:dyDescent="0.3">
      <c r="A45" s="75"/>
      <c r="B45" s="75"/>
      <c r="C45" s="75"/>
      <c r="D45" s="75"/>
      <c r="E45" s="75"/>
      <c r="F45" s="75"/>
    </row>
    <row r="46" spans="1:6" ht="18.75" x14ac:dyDescent="0.3">
      <c r="A46" s="75"/>
      <c r="B46" s="75"/>
      <c r="C46" s="75"/>
      <c r="D46" s="75"/>
      <c r="E46" s="75"/>
      <c r="F46" s="75"/>
    </row>
    <row r="47" spans="1:6" ht="18.75" x14ac:dyDescent="0.3">
      <c r="A47" s="75"/>
      <c r="B47" s="75"/>
      <c r="C47" s="75"/>
      <c r="D47" s="75"/>
      <c r="E47" s="75"/>
      <c r="F47" s="75"/>
    </row>
    <row r="48" spans="1:6" ht="18.75" x14ac:dyDescent="0.3">
      <c r="A48" s="75"/>
      <c r="B48" s="75"/>
      <c r="C48" s="75"/>
      <c r="D48" s="75"/>
      <c r="E48" s="75"/>
      <c r="F48" s="75"/>
    </row>
    <row r="49" spans="1:6" ht="18.75" x14ac:dyDescent="0.3">
      <c r="A49" s="75"/>
      <c r="B49" s="75"/>
      <c r="C49" s="75"/>
      <c r="D49" s="75"/>
      <c r="E49" s="75"/>
      <c r="F49" s="75"/>
    </row>
    <row r="50" spans="1:6" ht="18.75" x14ac:dyDescent="0.3">
      <c r="A50" s="75"/>
      <c r="B50" s="75"/>
      <c r="C50" s="75"/>
      <c r="D50" s="75"/>
      <c r="E50" s="75"/>
      <c r="F50" s="75"/>
    </row>
    <row r="51" spans="1:6" ht="18.75" x14ac:dyDescent="0.3">
      <c r="A51" s="75"/>
      <c r="B51" s="75"/>
      <c r="C51" s="75"/>
      <c r="D51" s="75"/>
      <c r="E51" s="75"/>
      <c r="F51" s="7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0" workbookViewId="0">
      <selection activeCell="J5" sqref="J5"/>
    </sheetView>
  </sheetViews>
  <sheetFormatPr defaultRowHeight="15" x14ac:dyDescent="0.25"/>
  <cols>
    <col min="1" max="1" width="46.42578125" customWidth="1"/>
    <col min="2" max="2" width="29.5703125" customWidth="1"/>
    <col min="3" max="3" width="23.140625" customWidth="1"/>
    <col min="4" max="4" width="22.85546875" style="129" customWidth="1"/>
    <col min="5" max="6" width="18.28515625" customWidth="1"/>
    <col min="7" max="7" width="18.140625" customWidth="1"/>
  </cols>
  <sheetData>
    <row r="1" spans="1:7" ht="19.5" thickBot="1" x14ac:dyDescent="0.35">
      <c r="A1" s="71" t="s">
        <v>25</v>
      </c>
      <c r="B1" s="72">
        <v>2022</v>
      </c>
      <c r="C1" s="72">
        <v>2021</v>
      </c>
      <c r="D1" s="118">
        <v>2020</v>
      </c>
      <c r="E1" s="72">
        <v>2019</v>
      </c>
      <c r="F1" s="73">
        <v>2018</v>
      </c>
      <c r="G1" s="74">
        <v>2017</v>
      </c>
    </row>
    <row r="2" spans="1:7" ht="18.75" x14ac:dyDescent="0.3">
      <c r="A2" s="76" t="s">
        <v>9</v>
      </c>
      <c r="B2" s="77"/>
      <c r="C2" s="77"/>
      <c r="D2" s="119"/>
      <c r="E2" s="77"/>
      <c r="F2" s="78"/>
      <c r="G2" s="79"/>
    </row>
    <row r="3" spans="1:7" ht="18.75" x14ac:dyDescent="0.3">
      <c r="A3" s="80" t="s">
        <v>6</v>
      </c>
      <c r="B3" s="133">
        <v>2750</v>
      </c>
      <c r="C3" s="133">
        <v>2500</v>
      </c>
      <c r="D3" s="120">
        <v>2000</v>
      </c>
      <c r="E3" s="81">
        <v>2375</v>
      </c>
      <c r="F3" s="82">
        <v>3500</v>
      </c>
      <c r="G3" s="83">
        <v>3750</v>
      </c>
    </row>
    <row r="4" spans="1:7" ht="18.75" x14ac:dyDescent="0.3">
      <c r="A4" s="80" t="s">
        <v>54</v>
      </c>
      <c r="B4" s="133"/>
      <c r="C4" s="133"/>
      <c r="D4" s="120"/>
      <c r="E4" s="81">
        <v>264</v>
      </c>
      <c r="F4" s="82"/>
      <c r="G4" s="83"/>
    </row>
    <row r="5" spans="1:7" ht="18.75" x14ac:dyDescent="0.3">
      <c r="A5" s="80" t="s">
        <v>55</v>
      </c>
      <c r="B5" s="133"/>
      <c r="C5" s="133"/>
      <c r="D5" s="120"/>
      <c r="E5" s="84">
        <v>50</v>
      </c>
      <c r="F5" s="82"/>
      <c r="G5" s="83"/>
    </row>
    <row r="6" spans="1:7" ht="19.5" thickBot="1" x14ac:dyDescent="0.35">
      <c r="A6" s="85" t="s">
        <v>16</v>
      </c>
      <c r="B6" s="134">
        <v>2750</v>
      </c>
      <c r="C6" s="134">
        <v>2500</v>
      </c>
      <c r="D6" s="121">
        <f>SUM(D3:D5)</f>
        <v>2000</v>
      </c>
      <c r="E6" s="86">
        <f>SUM(E3:E5)</f>
        <v>2689</v>
      </c>
      <c r="F6" s="87">
        <f>SUM(F3)</f>
        <v>3500</v>
      </c>
      <c r="G6" s="88">
        <f>SUM(G3:G3)</f>
        <v>3750</v>
      </c>
    </row>
    <row r="7" spans="1:7" ht="18.75" x14ac:dyDescent="0.3">
      <c r="A7" s="89"/>
      <c r="B7" s="117"/>
      <c r="C7" s="117"/>
      <c r="D7" s="122"/>
      <c r="E7" s="90"/>
      <c r="F7" s="91"/>
      <c r="G7" s="92"/>
    </row>
    <row r="8" spans="1:7" ht="18.75" x14ac:dyDescent="0.3">
      <c r="A8" s="93" t="s">
        <v>10</v>
      </c>
      <c r="B8" s="135"/>
      <c r="C8" s="135"/>
      <c r="D8" s="123"/>
      <c r="E8" s="94"/>
      <c r="F8" s="95"/>
      <c r="G8" s="83"/>
    </row>
    <row r="9" spans="1:7" ht="18.75" x14ac:dyDescent="0.3">
      <c r="A9" s="80" t="s">
        <v>70</v>
      </c>
      <c r="B9" s="133">
        <v>-120</v>
      </c>
      <c r="C9" s="133">
        <v>154</v>
      </c>
      <c r="D9" s="120">
        <v>420</v>
      </c>
      <c r="E9" s="81">
        <v>-700</v>
      </c>
      <c r="F9" s="82">
        <v>-2160</v>
      </c>
      <c r="G9" s="83">
        <v>-1602</v>
      </c>
    </row>
    <row r="10" spans="1:7" ht="18.75" x14ac:dyDescent="0.3">
      <c r="A10" s="80" t="s">
        <v>71</v>
      </c>
      <c r="B10" s="133">
        <v>-64.400000000000006</v>
      </c>
      <c r="C10" s="133">
        <v>60</v>
      </c>
      <c r="D10" s="120">
        <v>498</v>
      </c>
      <c r="E10" s="81"/>
      <c r="F10" s="82"/>
      <c r="G10" s="83"/>
    </row>
    <row r="11" spans="1:7" ht="18.75" x14ac:dyDescent="0.3">
      <c r="A11" s="89" t="s">
        <v>72</v>
      </c>
      <c r="B11" s="117">
        <v>-40</v>
      </c>
      <c r="C11" s="133">
        <v>648</v>
      </c>
      <c r="D11" s="120">
        <v>75.95</v>
      </c>
      <c r="E11" s="81"/>
      <c r="F11" s="82"/>
      <c r="G11" s="83"/>
    </row>
    <row r="12" spans="1:7" ht="18.75" x14ac:dyDescent="0.3">
      <c r="A12" s="89" t="s">
        <v>73</v>
      </c>
      <c r="B12" s="117">
        <v>-470</v>
      </c>
      <c r="C12" s="133">
        <v>40</v>
      </c>
      <c r="D12" s="120">
        <v>412.3</v>
      </c>
      <c r="E12" s="81"/>
      <c r="F12" s="82">
        <v>-500</v>
      </c>
      <c r="G12" s="83">
        <v>-319.5</v>
      </c>
    </row>
    <row r="13" spans="1:7" ht="18.75" x14ac:dyDescent="0.3">
      <c r="A13" s="89" t="s">
        <v>74</v>
      </c>
      <c r="B13" s="117">
        <v>-1032</v>
      </c>
      <c r="C13" s="133">
        <v>170</v>
      </c>
      <c r="D13" s="120">
        <v>955.8</v>
      </c>
      <c r="E13" s="81">
        <v>-259.85000000000002</v>
      </c>
      <c r="F13" s="82">
        <v>-826.08</v>
      </c>
      <c r="G13" s="83">
        <v>-889.56</v>
      </c>
    </row>
    <row r="14" spans="1:7" ht="18.75" x14ac:dyDescent="0.3">
      <c r="A14" s="89" t="s">
        <v>75</v>
      </c>
      <c r="B14" s="117">
        <v>-1554</v>
      </c>
      <c r="C14" s="133">
        <v>280.45</v>
      </c>
      <c r="D14" s="120">
        <v>531</v>
      </c>
      <c r="E14" s="81">
        <v>-408</v>
      </c>
      <c r="F14" s="82">
        <v>-2531.92</v>
      </c>
      <c r="G14" s="83">
        <v>-273</v>
      </c>
    </row>
    <row r="15" spans="1:7" ht="18.75" x14ac:dyDescent="0.3">
      <c r="A15" s="89" t="s">
        <v>76</v>
      </c>
      <c r="B15" s="117">
        <v>-98</v>
      </c>
      <c r="C15" s="133">
        <v>102</v>
      </c>
      <c r="D15" s="120"/>
      <c r="E15" s="81">
        <v>-300</v>
      </c>
      <c r="F15" s="82"/>
      <c r="G15" s="83">
        <v>-805</v>
      </c>
    </row>
    <row r="16" spans="1:7" ht="18.75" x14ac:dyDescent="0.3">
      <c r="A16" s="89" t="s">
        <v>77</v>
      </c>
      <c r="B16" s="117">
        <v>-377.42</v>
      </c>
      <c r="C16" s="133">
        <v>30</v>
      </c>
      <c r="D16" s="120"/>
      <c r="E16" s="81">
        <v>-820</v>
      </c>
      <c r="F16" s="82"/>
      <c r="G16" s="83">
        <v>-8156.2</v>
      </c>
    </row>
    <row r="17" spans="1:7" ht="18.75" x14ac:dyDescent="0.3">
      <c r="A17" s="89" t="s">
        <v>78</v>
      </c>
      <c r="B17" s="117">
        <v>-45</v>
      </c>
      <c r="C17" s="133"/>
      <c r="D17" s="120"/>
      <c r="E17" s="84">
        <v>-200</v>
      </c>
      <c r="F17" s="82"/>
      <c r="G17" s="83"/>
    </row>
    <row r="18" spans="1:7" ht="18.75" x14ac:dyDescent="0.3">
      <c r="A18" s="89"/>
      <c r="B18" s="117"/>
      <c r="C18" s="117"/>
      <c r="D18" s="122">
        <v>270.05</v>
      </c>
      <c r="E18" s="96"/>
      <c r="F18" s="91"/>
      <c r="G18" s="92"/>
    </row>
    <row r="19" spans="1:7" ht="18.75" x14ac:dyDescent="0.3">
      <c r="A19" s="89"/>
      <c r="B19" s="117"/>
      <c r="C19" s="117"/>
      <c r="D19" s="122"/>
      <c r="E19" s="96">
        <v>-6.08</v>
      </c>
      <c r="F19" s="91"/>
      <c r="G19" s="92"/>
    </row>
    <row r="20" spans="1:7" ht="19.5" thickBot="1" x14ac:dyDescent="0.35">
      <c r="A20" s="85" t="s">
        <v>18</v>
      </c>
      <c r="B20" s="134">
        <v>3800.82</v>
      </c>
      <c r="C20" s="121">
        <f>SUM(C9:C19)</f>
        <v>1484.45</v>
      </c>
      <c r="D20" s="121">
        <f>SUM(D9:D19)</f>
        <v>3163.1000000000004</v>
      </c>
      <c r="E20" s="86">
        <f>SUM(E9:E19)</f>
        <v>-2693.93</v>
      </c>
      <c r="F20" s="87">
        <f>SUM(F9:F14)</f>
        <v>-6018</v>
      </c>
      <c r="G20" s="88">
        <f>SUM(G9:G16)</f>
        <v>-12045.26</v>
      </c>
    </row>
    <row r="21" spans="1:7" ht="18.75" x14ac:dyDescent="0.3">
      <c r="A21" s="89"/>
      <c r="B21" s="117"/>
      <c r="C21" s="117"/>
      <c r="D21" s="122"/>
      <c r="E21" s="90"/>
      <c r="F21" s="91"/>
      <c r="G21" s="92"/>
    </row>
    <row r="22" spans="1:7" ht="19.5" thickBot="1" x14ac:dyDescent="0.35">
      <c r="A22" s="97" t="s">
        <v>19</v>
      </c>
      <c r="B22" s="140">
        <v>-1050.82</v>
      </c>
      <c r="C22" s="130">
        <f>C6+C20</f>
        <v>3984.45</v>
      </c>
      <c r="D22" s="130">
        <f>D6+D20</f>
        <v>5163.1000000000004</v>
      </c>
      <c r="E22" s="98">
        <f>E6+E20</f>
        <v>-4.9299999999998363</v>
      </c>
      <c r="F22" s="99">
        <f>F6+F20</f>
        <v>-2518</v>
      </c>
      <c r="G22" s="100">
        <f>G6+G20</f>
        <v>-8295.26</v>
      </c>
    </row>
    <row r="23" spans="1:7" ht="18.75" x14ac:dyDescent="0.3">
      <c r="A23" s="89"/>
      <c r="B23" s="117"/>
      <c r="C23" s="117"/>
      <c r="D23" s="122"/>
      <c r="E23" s="90"/>
      <c r="F23" s="91"/>
      <c r="G23" s="92"/>
    </row>
    <row r="24" spans="1:7" ht="18.75" x14ac:dyDescent="0.3">
      <c r="A24" s="93" t="s">
        <v>11</v>
      </c>
      <c r="B24" s="135">
        <v>2022</v>
      </c>
      <c r="C24" s="135">
        <v>2021</v>
      </c>
      <c r="D24" s="131">
        <v>2020</v>
      </c>
      <c r="E24" s="132">
        <v>2019</v>
      </c>
      <c r="F24" s="101">
        <v>2018</v>
      </c>
      <c r="G24" s="102">
        <v>2017</v>
      </c>
    </row>
    <row r="25" spans="1:7" ht="19.5" thickBot="1" x14ac:dyDescent="0.35">
      <c r="A25" s="103" t="s">
        <v>20</v>
      </c>
      <c r="B25" s="136">
        <v>2505.6999999999998</v>
      </c>
      <c r="C25" s="136">
        <v>4034.37</v>
      </c>
      <c r="D25" s="124"/>
      <c r="E25" s="104">
        <v>3711.07</v>
      </c>
      <c r="F25" s="105">
        <v>3445.95</v>
      </c>
      <c r="G25" s="106">
        <v>5963.95</v>
      </c>
    </row>
    <row r="26" spans="1:7" ht="19.5" thickBot="1" x14ac:dyDescent="0.35">
      <c r="A26" s="85" t="s">
        <v>21</v>
      </c>
      <c r="B26" s="134"/>
      <c r="C26" s="86">
        <v>4034.37</v>
      </c>
      <c r="D26" s="139">
        <v>3711.07</v>
      </c>
      <c r="E26" s="86">
        <f>SUM(E25)</f>
        <v>3711.07</v>
      </c>
      <c r="F26" s="87">
        <f>F25</f>
        <v>3445.95</v>
      </c>
      <c r="G26" s="88">
        <v>5963.95</v>
      </c>
    </row>
    <row r="27" spans="1:7" ht="18.75" x14ac:dyDescent="0.3">
      <c r="A27" s="89"/>
      <c r="B27" s="117"/>
      <c r="C27" s="117"/>
      <c r="D27" s="122"/>
      <c r="E27" s="90"/>
      <c r="F27" s="91"/>
      <c r="G27" s="92"/>
    </row>
    <row r="28" spans="1:7" ht="18.75" x14ac:dyDescent="0.3">
      <c r="A28" s="93" t="s">
        <v>12</v>
      </c>
      <c r="B28" s="135"/>
      <c r="C28" s="135"/>
      <c r="D28" s="123"/>
      <c r="E28" s="94"/>
      <c r="F28" s="95"/>
      <c r="G28" s="83"/>
    </row>
    <row r="29" spans="1:7" ht="18.75" x14ac:dyDescent="0.3">
      <c r="A29" s="80" t="s">
        <v>13</v>
      </c>
      <c r="B29" s="133">
        <v>4034.37</v>
      </c>
      <c r="C29" s="133">
        <v>2547.9699999999998</v>
      </c>
      <c r="D29" s="120">
        <v>3711.07</v>
      </c>
      <c r="E29" s="81">
        <v>3445.95</v>
      </c>
      <c r="F29" s="82">
        <v>5963.95</v>
      </c>
      <c r="G29" s="83">
        <v>14259.21</v>
      </c>
    </row>
    <row r="30" spans="1:7" ht="19.5" thickBot="1" x14ac:dyDescent="0.35">
      <c r="A30" s="103" t="s">
        <v>14</v>
      </c>
      <c r="B30" s="136">
        <v>-1050.82</v>
      </c>
      <c r="C30" s="136">
        <v>1486.4</v>
      </c>
      <c r="D30" s="124"/>
      <c r="E30" s="104">
        <v>-4.93</v>
      </c>
      <c r="F30" s="105">
        <f>F22</f>
        <v>-2518</v>
      </c>
      <c r="G30" s="106">
        <f>G22</f>
        <v>-8295.26</v>
      </c>
    </row>
    <row r="31" spans="1:7" ht="19.5" thickBot="1" x14ac:dyDescent="0.35">
      <c r="A31" s="107" t="s">
        <v>15</v>
      </c>
      <c r="B31" s="137">
        <f>SUM(B29:B30)</f>
        <v>2983.55</v>
      </c>
      <c r="C31" s="137">
        <f>SUM(C29:C30)</f>
        <v>4034.37</v>
      </c>
      <c r="D31" s="125">
        <f>SUM(D29:D30)</f>
        <v>3711.07</v>
      </c>
      <c r="E31" s="108">
        <f>SUM(E29:E30)</f>
        <v>3441.02</v>
      </c>
      <c r="F31" s="109">
        <f>F29+F30</f>
        <v>3445.95</v>
      </c>
      <c r="G31" s="110">
        <f>SUM(G29:G30)</f>
        <v>5963.9499999999989</v>
      </c>
    </row>
    <row r="32" spans="1:7" ht="19.5" thickBot="1" x14ac:dyDescent="0.35">
      <c r="A32" s="111" t="s">
        <v>64</v>
      </c>
      <c r="B32" s="115"/>
      <c r="C32" s="115"/>
      <c r="D32" s="126"/>
      <c r="E32" s="112">
        <v>270.05</v>
      </c>
      <c r="F32" s="113"/>
      <c r="G32" s="114"/>
    </row>
    <row r="33" spans="1:7" ht="19.5" thickBot="1" x14ac:dyDescent="0.35">
      <c r="A33" s="111"/>
      <c r="B33" s="115"/>
      <c r="C33" s="115"/>
      <c r="D33" s="126"/>
      <c r="E33" s="112"/>
      <c r="F33" s="113"/>
      <c r="G33" s="114"/>
    </row>
    <row r="34" spans="1:7" ht="19.5" thickBot="1" x14ac:dyDescent="0.35">
      <c r="A34" s="85" t="s">
        <v>22</v>
      </c>
      <c r="B34" s="134">
        <v>2983.55</v>
      </c>
      <c r="C34" s="134"/>
      <c r="D34" s="121">
        <f>SUM(D31:D33)</f>
        <v>3711.07</v>
      </c>
      <c r="E34" s="86">
        <f>SUM(E31:E33)</f>
        <v>3711.07</v>
      </c>
      <c r="F34" s="87">
        <f>SUM(F31:F33)</f>
        <v>3445.95</v>
      </c>
      <c r="G34" s="88">
        <f>G31</f>
        <v>5963.9499999999989</v>
      </c>
    </row>
    <row r="35" spans="1:7" ht="19.5" thickBot="1" x14ac:dyDescent="0.35">
      <c r="A35" s="111"/>
      <c r="B35" s="115"/>
      <c r="C35" s="115"/>
      <c r="D35" s="126"/>
      <c r="E35" s="115"/>
      <c r="F35" s="116"/>
      <c r="G35" s="114"/>
    </row>
    <row r="36" spans="1:7" ht="18.75" x14ac:dyDescent="0.3">
      <c r="A36" s="75"/>
      <c r="B36" s="75"/>
      <c r="C36" s="75"/>
      <c r="D36" s="127"/>
      <c r="E36" s="75"/>
      <c r="F36" s="75"/>
      <c r="G36" s="75"/>
    </row>
    <row r="37" spans="1:7" ht="18.75" x14ac:dyDescent="0.3">
      <c r="A37" s="75"/>
      <c r="B37" s="75"/>
      <c r="C37" s="75"/>
      <c r="D37" s="127"/>
      <c r="E37" s="75"/>
      <c r="F37" s="75"/>
      <c r="G37" s="75"/>
    </row>
    <row r="38" spans="1:7" ht="18.75" x14ac:dyDescent="0.3">
      <c r="A38" s="75" t="s">
        <v>61</v>
      </c>
      <c r="B38" s="75"/>
      <c r="C38" s="75"/>
      <c r="D38" s="127"/>
      <c r="E38" s="75"/>
      <c r="F38" s="75"/>
      <c r="G38" s="75"/>
    </row>
    <row r="39" spans="1:7" ht="18.75" x14ac:dyDescent="0.3">
      <c r="A39" s="75"/>
      <c r="B39" s="75"/>
      <c r="C39" s="75"/>
      <c r="D39" s="127"/>
      <c r="E39" s="75"/>
      <c r="F39" s="75"/>
      <c r="G39" s="75"/>
    </row>
    <row r="40" spans="1:7" ht="18.75" x14ac:dyDescent="0.3">
      <c r="A40" s="75"/>
      <c r="B40" s="75"/>
      <c r="C40" s="75"/>
      <c r="D40" s="127"/>
      <c r="E40" s="75"/>
      <c r="F40" s="75"/>
      <c r="G40" s="75"/>
    </row>
    <row r="41" spans="1:7" ht="18.75" x14ac:dyDescent="0.3">
      <c r="A41" s="117" t="s">
        <v>62</v>
      </c>
      <c r="B41" s="138"/>
      <c r="C41" s="138"/>
      <c r="D41" s="128"/>
      <c r="E41" s="75"/>
      <c r="F41" s="75"/>
      <c r="G41" s="75"/>
    </row>
    <row r="42" spans="1:7" ht="18.75" x14ac:dyDescent="0.3">
      <c r="A42" s="75"/>
      <c r="B42" s="75"/>
      <c r="C42" s="75"/>
      <c r="D42" s="127"/>
      <c r="E42" s="75"/>
      <c r="F42" s="75"/>
      <c r="G42" s="7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29" sqref="E29"/>
    </sheetView>
  </sheetViews>
  <sheetFormatPr defaultRowHeight="18.75" x14ac:dyDescent="0.3"/>
  <cols>
    <col min="1" max="1" width="33.140625" style="75" customWidth="1"/>
    <col min="2" max="2" width="23.140625" style="75" customWidth="1"/>
    <col min="3" max="3" width="16" style="75" customWidth="1"/>
  </cols>
  <sheetData>
    <row r="1" spans="1:3" s="144" customFormat="1" x14ac:dyDescent="0.3">
      <c r="A1" s="143" t="s">
        <v>79</v>
      </c>
      <c r="B1" s="143">
        <v>2023</v>
      </c>
      <c r="C1" s="143">
        <v>2022</v>
      </c>
    </row>
    <row r="3" spans="1:3" x14ac:dyDescent="0.3">
      <c r="A3" s="75" t="s">
        <v>80</v>
      </c>
      <c r="B3" s="75">
        <v>2983.55</v>
      </c>
      <c r="C3" s="75">
        <v>4034.37</v>
      </c>
    </row>
    <row r="4" spans="1:3" x14ac:dyDescent="0.3">
      <c r="A4" s="75" t="s">
        <v>6</v>
      </c>
      <c r="C4" s="75">
        <v>2750</v>
      </c>
    </row>
    <row r="5" spans="1:3" s="141" customFormat="1" x14ac:dyDescent="0.3">
      <c r="A5" s="142" t="s">
        <v>82</v>
      </c>
      <c r="B5" s="142"/>
      <c r="C5" s="142">
        <f>C3+C4</f>
        <v>6784.37</v>
      </c>
    </row>
    <row r="7" spans="1:3" x14ac:dyDescent="0.3">
      <c r="A7" s="75" t="s">
        <v>10</v>
      </c>
    </row>
    <row r="8" spans="1:3" x14ac:dyDescent="0.3">
      <c r="A8" s="75" t="s">
        <v>70</v>
      </c>
      <c r="B8" s="75">
        <v>-59</v>
      </c>
      <c r="C8" s="75">
        <v>-120</v>
      </c>
    </row>
    <row r="9" spans="1:3" x14ac:dyDescent="0.3">
      <c r="A9" s="75" t="s">
        <v>71</v>
      </c>
      <c r="B9" s="75">
        <v>-218.85</v>
      </c>
      <c r="C9" s="75">
        <v>-64.400000000000006</v>
      </c>
    </row>
    <row r="10" spans="1:3" x14ac:dyDescent="0.3">
      <c r="A10" s="75" t="s">
        <v>72</v>
      </c>
      <c r="B10" s="75">
        <v>-200</v>
      </c>
      <c r="C10" s="75">
        <v>-40</v>
      </c>
    </row>
    <row r="11" spans="1:3" x14ac:dyDescent="0.3">
      <c r="A11" s="75" t="s">
        <v>73</v>
      </c>
      <c r="B11" s="75">
        <v>-980</v>
      </c>
      <c r="C11" s="75">
        <v>-470</v>
      </c>
    </row>
    <row r="12" spans="1:3" x14ac:dyDescent="0.3">
      <c r="A12" s="75" t="s">
        <v>74</v>
      </c>
      <c r="B12" s="75">
        <v>-1200</v>
      </c>
      <c r="C12" s="75">
        <v>-1032</v>
      </c>
    </row>
    <row r="13" spans="1:3" x14ac:dyDescent="0.3">
      <c r="A13" s="75" t="s">
        <v>75</v>
      </c>
      <c r="B13" s="75">
        <v>-186.15</v>
      </c>
      <c r="C13" s="75">
        <v>-1554</v>
      </c>
    </row>
    <row r="14" spans="1:3" x14ac:dyDescent="0.3">
      <c r="A14" s="75" t="s">
        <v>76</v>
      </c>
      <c r="C14" s="75">
        <v>-98</v>
      </c>
    </row>
    <row r="15" spans="1:3" x14ac:dyDescent="0.3">
      <c r="A15" s="75" t="s">
        <v>77</v>
      </c>
      <c r="C15" s="75">
        <v>-377.42</v>
      </c>
    </row>
    <row r="19" spans="1:3" x14ac:dyDescent="0.3">
      <c r="A19" s="75" t="s">
        <v>81</v>
      </c>
      <c r="C19" s="75">
        <v>-45</v>
      </c>
    </row>
    <row r="21" spans="1:3" s="141" customFormat="1" x14ac:dyDescent="0.3">
      <c r="A21" s="142" t="s">
        <v>18</v>
      </c>
      <c r="B21" s="142"/>
      <c r="C21" s="142">
        <f>SUM(C8:C19)</f>
        <v>-3800.82</v>
      </c>
    </row>
    <row r="24" spans="1:3" s="141" customFormat="1" x14ac:dyDescent="0.3">
      <c r="A24" s="142" t="s">
        <v>83</v>
      </c>
      <c r="B24" s="142"/>
      <c r="C24" s="142">
        <v>2983.55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3" sqref="B23"/>
    </sheetView>
  </sheetViews>
  <sheetFormatPr defaultRowHeight="18.75" x14ac:dyDescent="0.3"/>
  <cols>
    <col min="1" max="1" width="28.5703125" style="75" customWidth="1"/>
    <col min="2" max="2" width="23.140625" style="75" customWidth="1"/>
    <col min="3" max="3" width="8.7109375" style="75" customWidth="1"/>
    <col min="4" max="4" width="44.7109375" style="75" customWidth="1"/>
  </cols>
  <sheetData>
    <row r="1" spans="1:4" x14ac:dyDescent="0.3">
      <c r="A1" s="145" t="s">
        <v>96</v>
      </c>
      <c r="B1" s="145"/>
      <c r="C1" s="143"/>
    </row>
    <row r="3" spans="1:4" x14ac:dyDescent="0.3">
      <c r="A3" s="75" t="s">
        <v>84</v>
      </c>
      <c r="B3" s="75">
        <v>3103.55</v>
      </c>
    </row>
    <row r="4" spans="1:4" x14ac:dyDescent="0.3">
      <c r="A4" s="75" t="s">
        <v>6</v>
      </c>
      <c r="B4" s="75">
        <v>3125</v>
      </c>
    </row>
    <row r="5" spans="1:4" x14ac:dyDescent="0.3">
      <c r="A5" s="142" t="s">
        <v>87</v>
      </c>
      <c r="B5" s="142">
        <f>SUM(B3:B4)</f>
        <v>6228.55</v>
      </c>
      <c r="C5" s="142"/>
    </row>
    <row r="7" spans="1:4" x14ac:dyDescent="0.3">
      <c r="A7" s="75" t="s">
        <v>10</v>
      </c>
    </row>
    <row r="8" spans="1:4" x14ac:dyDescent="0.3">
      <c r="A8" s="75" t="s">
        <v>70</v>
      </c>
      <c r="B8" s="75">
        <v>59</v>
      </c>
      <c r="D8" s="75" t="s">
        <v>94</v>
      </c>
    </row>
    <row r="9" spans="1:4" x14ac:dyDescent="0.3">
      <c r="A9" s="75" t="s">
        <v>71</v>
      </c>
      <c r="B9" s="75">
        <v>218.85</v>
      </c>
      <c r="D9" s="75" t="s">
        <v>95</v>
      </c>
    </row>
    <row r="10" spans="1:4" x14ac:dyDescent="0.3">
      <c r="A10" s="75" t="s">
        <v>72</v>
      </c>
      <c r="B10" s="75">
        <v>200</v>
      </c>
      <c r="D10" s="75" t="s">
        <v>88</v>
      </c>
    </row>
    <row r="11" spans="1:4" x14ac:dyDescent="0.3">
      <c r="A11" s="75" t="s">
        <v>73</v>
      </c>
      <c r="B11" s="75">
        <v>980</v>
      </c>
      <c r="D11" s="75" t="s">
        <v>89</v>
      </c>
    </row>
    <row r="12" spans="1:4" x14ac:dyDescent="0.3">
      <c r="A12" s="75" t="s">
        <v>74</v>
      </c>
      <c r="B12" s="75">
        <v>1200</v>
      </c>
      <c r="D12" s="75" t="s">
        <v>90</v>
      </c>
    </row>
    <row r="13" spans="1:4" x14ac:dyDescent="0.3">
      <c r="A13" s="75" t="s">
        <v>75</v>
      </c>
      <c r="B13" s="75">
        <v>186.15</v>
      </c>
      <c r="D13" s="75" t="s">
        <v>91</v>
      </c>
    </row>
    <row r="14" spans="1:4" x14ac:dyDescent="0.3">
      <c r="A14" s="75" t="s">
        <v>76</v>
      </c>
      <c r="B14" s="75">
        <v>345.45</v>
      </c>
      <c r="D14" s="75" t="s">
        <v>92</v>
      </c>
    </row>
    <row r="15" spans="1:4" x14ac:dyDescent="0.3">
      <c r="A15" s="75" t="s">
        <v>77</v>
      </c>
      <c r="B15" s="75">
        <v>1057</v>
      </c>
      <c r="D15" s="75" t="s">
        <v>93</v>
      </c>
    </row>
    <row r="16" spans="1:4" x14ac:dyDescent="0.3">
      <c r="A16" s="75" t="s">
        <v>86</v>
      </c>
      <c r="B16" s="75">
        <v>45</v>
      </c>
      <c r="D16" s="75" t="s">
        <v>81</v>
      </c>
    </row>
    <row r="18" spans="1:4" x14ac:dyDescent="0.3">
      <c r="A18" s="142" t="s">
        <v>18</v>
      </c>
      <c r="B18" s="142">
        <f>SUM(B8:B16)</f>
        <v>4291.45</v>
      </c>
      <c r="C18" s="142"/>
    </row>
    <row r="21" spans="1:4" s="141" customFormat="1" x14ac:dyDescent="0.3">
      <c r="A21" s="142" t="s">
        <v>97</v>
      </c>
      <c r="B21" s="142">
        <v>6228.55</v>
      </c>
      <c r="C21" s="142"/>
      <c r="D21" s="142"/>
    </row>
    <row r="22" spans="1:4" s="141" customFormat="1" x14ac:dyDescent="0.3">
      <c r="A22" s="142" t="s">
        <v>10</v>
      </c>
      <c r="B22" s="142">
        <v>-4291.45</v>
      </c>
      <c r="C22" s="142"/>
      <c r="D22" s="142"/>
    </row>
    <row r="23" spans="1:4" x14ac:dyDescent="0.3">
      <c r="A23" s="142" t="s">
        <v>85</v>
      </c>
      <c r="B23" s="142">
        <f>SUM(B5-B18)</f>
        <v>1937.1000000000004</v>
      </c>
      <c r="C23" s="142"/>
    </row>
  </sheetData>
  <mergeCells count="1">
    <mergeCell ref="A1:B1"/>
  </mergeCells>
  <printOptions gridLines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Årsregnskab 2019</vt:lpstr>
      <vt:lpstr>Saldobalance 2019</vt:lpstr>
      <vt:lpstr>2022-1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Henner</dc:creator>
  <cp:lastModifiedBy>Windows 7</cp:lastModifiedBy>
  <cp:lastPrinted>2024-01-30T15:54:39Z</cp:lastPrinted>
  <dcterms:created xsi:type="dcterms:W3CDTF">2017-12-29T10:22:54Z</dcterms:created>
  <dcterms:modified xsi:type="dcterms:W3CDTF">2024-01-30T15:56:11Z</dcterms:modified>
</cp:coreProperties>
</file>